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Desktop\"/>
    </mc:Choice>
  </mc:AlternateContent>
  <bookViews>
    <workbookView xWindow="0" yWindow="0" windowWidth="19200" windowHeight="7050" activeTab="1"/>
  </bookViews>
  <sheets>
    <sheet name="Stavba" sheetId="4" r:id="rId1"/>
    <sheet name="Objekt" sheetId="3" r:id="rId2"/>
  </sheets>
  <externalReferences>
    <externalReference r:id="rId3"/>
    <externalReference r:id="rId4"/>
    <externalReference r:id="rId5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 localSheetId="1">[2]Stavba!$J$29</definedName>
    <definedName name="Mena" localSheetId="0">Stavba!$J$29</definedName>
    <definedName name="Mena">[3]Stavba!$J$29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1">Objekt!$A$1:$G$528</definedName>
    <definedName name="_xlnm.Print_Area" localSheetId="0">Stavba!$A$1:$J$77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 localSheetId="1">#REF!</definedName>
    <definedName name="PocetMJ" localSheetId="0">#REF!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 localSheetId="1">#REF!</definedName>
    <definedName name="SloupecCC" localSheetId="0">#REF!</definedName>
    <definedName name="SloupecCC">#REF!</definedName>
    <definedName name="SloupecCisloPol" localSheetId="1">#REF!</definedName>
    <definedName name="SloupecCisloPol" localSheetId="0">#REF!</definedName>
    <definedName name="SloupecCisloPol">#REF!</definedName>
    <definedName name="SloupecJC" localSheetId="1">#REF!</definedName>
    <definedName name="SloupecJC" localSheetId="0">#REF!</definedName>
    <definedName name="SloupecJC">#REF!</definedName>
    <definedName name="SloupecMJ" localSheetId="1">#REF!</definedName>
    <definedName name="SloupecMJ" localSheetId="0">#REF!</definedName>
    <definedName name="SloupecMJ">#REF!</definedName>
    <definedName name="SloupecMnozstvi" localSheetId="1">#REF!</definedName>
    <definedName name="SloupecMnozstvi" localSheetId="0">#REF!</definedName>
    <definedName name="SloupecMnozstvi">#REF!</definedName>
    <definedName name="SloupecNazPol" localSheetId="1">#REF!</definedName>
    <definedName name="SloupecNazPol" localSheetId="0">#REF!</definedName>
    <definedName name="SloupecNazPol">#REF!</definedName>
    <definedName name="SloupecPC" localSheetId="1">#REF!</definedName>
    <definedName name="SloupecPC" localSheetId="0">#REF!</definedName>
    <definedName name="SloupecPC">#REF!</definedName>
    <definedName name="Vypracoval">Stavba!$D$14</definedName>
    <definedName name="Z_B7E7C763_C459_487D_8ABA_5CFDDFBD5A84_.wvu.Cols" localSheetId="0" hidden="1">Stavba!$A$1:$A$65541</definedName>
    <definedName name="Z_B7E7C763_C459_487D_8ABA_5CFDDFBD5A84_.wvu.PrintArea" localSheetId="0" hidden="1">Stavba!$B$1:$J$36</definedName>
    <definedName name="ZakladDPHSni">[2]Stavba!$G$23</definedName>
    <definedName name="ZakladDPHSniVypocet" localSheetId="0">Stavba!$F$40</definedName>
    <definedName name="ZakladDPHZakl">[2]Stavba!$G$25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62913"/>
</workbook>
</file>

<file path=xl/calcChain.xml><?xml version="1.0" encoding="utf-8"?>
<calcChain xmlns="http://schemas.openxmlformats.org/spreadsheetml/2006/main">
  <c r="G445" i="3" l="1"/>
  <c r="G506" i="3"/>
  <c r="G505" i="3"/>
  <c r="C504" i="3"/>
  <c r="G112" i="3"/>
  <c r="G453" i="3"/>
  <c r="G387" i="3"/>
  <c r="G385" i="3"/>
  <c r="G167" i="3"/>
  <c r="G444" i="3"/>
  <c r="G395" i="3"/>
  <c r="G384" i="3"/>
  <c r="G138" i="3"/>
  <c r="G136" i="3"/>
  <c r="G143" i="3"/>
  <c r="G150" i="3"/>
  <c r="G60" i="3"/>
  <c r="G65" i="3"/>
  <c r="G64" i="3"/>
  <c r="G455" i="3"/>
  <c r="G443" i="3"/>
  <c r="G195" i="3"/>
  <c r="G194" i="3"/>
  <c r="G23" i="3"/>
  <c r="G22" i="3"/>
  <c r="G234" i="3"/>
  <c r="G233" i="3"/>
  <c r="G231" i="3"/>
  <c r="G316" i="3"/>
  <c r="G318" i="3"/>
  <c r="G317" i="3" s="1"/>
  <c r="G314" i="3"/>
  <c r="G312" i="3"/>
  <c r="G311" i="3" s="1"/>
  <c r="I62" i="4" s="1"/>
  <c r="G315" i="3" l="1"/>
  <c r="I64" i="4" s="1"/>
  <c r="G313" i="3"/>
  <c r="I63" i="4" s="1"/>
  <c r="I65" i="4"/>
  <c r="G454" i="3" l="1"/>
  <c r="I40" i="4" l="1"/>
  <c r="J39" i="4" s="1"/>
  <c r="J40" i="4" s="1"/>
  <c r="H40" i="4"/>
  <c r="G40" i="4"/>
  <c r="F40" i="4"/>
  <c r="G38" i="4"/>
  <c r="F38" i="4"/>
  <c r="H32" i="4"/>
  <c r="J28" i="4"/>
  <c r="J27" i="4"/>
  <c r="J26" i="4"/>
  <c r="E26" i="4"/>
  <c r="J25" i="4"/>
  <c r="J24" i="4"/>
  <c r="E24" i="4"/>
  <c r="J23" i="4"/>
  <c r="G528" i="3"/>
  <c r="G527" i="3" s="1"/>
  <c r="I76" i="4" s="1"/>
  <c r="I18" i="4" s="1"/>
  <c r="G526" i="3"/>
  <c r="G518" i="3"/>
  <c r="G514" i="3"/>
  <c r="G509" i="3"/>
  <c r="G503" i="3"/>
  <c r="G497" i="3"/>
  <c r="G493" i="3"/>
  <c r="G490" i="3"/>
  <c r="G488" i="3"/>
  <c r="G486" i="3"/>
  <c r="G483" i="3"/>
  <c r="G479" i="3"/>
  <c r="G476" i="3"/>
  <c r="G475" i="3"/>
  <c r="G474" i="3"/>
  <c r="G473" i="3"/>
  <c r="G468" i="3"/>
  <c r="G463" i="3"/>
  <c r="G458" i="3"/>
  <c r="G452" i="3"/>
  <c r="G450" i="3"/>
  <c r="G448" i="3"/>
  <c r="G442" i="3"/>
  <c r="G441" i="3"/>
  <c r="G440" i="3"/>
  <c r="G435" i="3"/>
  <c r="G433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6" i="3"/>
  <c r="G405" i="3"/>
  <c r="G401" i="3"/>
  <c r="G399" i="3"/>
  <c r="G397" i="3"/>
  <c r="G396" i="3"/>
  <c r="G391" i="3"/>
  <c r="G390" i="3"/>
  <c r="G383" i="3"/>
  <c r="G382" i="3"/>
  <c r="G381" i="3"/>
  <c r="G380" i="3"/>
  <c r="G379" i="3"/>
  <c r="G378" i="3"/>
  <c r="G377" i="3"/>
  <c r="G376" i="3"/>
  <c r="G375" i="3"/>
  <c r="G373" i="3"/>
  <c r="G371" i="3"/>
  <c r="G370" i="3"/>
  <c r="G369" i="3"/>
  <c r="G368" i="3"/>
  <c r="G364" i="3"/>
  <c r="G362" i="3"/>
  <c r="G360" i="3"/>
  <c r="G357" i="3"/>
  <c r="G354" i="3"/>
  <c r="G352" i="3"/>
  <c r="G350" i="3"/>
  <c r="G345" i="3"/>
  <c r="G343" i="3"/>
  <c r="G342" i="3"/>
  <c r="G340" i="3"/>
  <c r="G336" i="3"/>
  <c r="G331" i="3"/>
  <c r="G326" i="3"/>
  <c r="G323" i="3"/>
  <c r="G320" i="3"/>
  <c r="G309" i="3"/>
  <c r="G307" i="3"/>
  <c r="G305" i="3"/>
  <c r="G303" i="3"/>
  <c r="G301" i="3"/>
  <c r="G299" i="3"/>
  <c r="G297" i="3"/>
  <c r="G293" i="3"/>
  <c r="G291" i="3"/>
  <c r="G288" i="3"/>
  <c r="G284" i="3"/>
  <c r="G282" i="3"/>
  <c r="G277" i="3"/>
  <c r="G274" i="3"/>
  <c r="G271" i="3"/>
  <c r="G268" i="3"/>
  <c r="G265" i="3"/>
  <c r="G263" i="3"/>
  <c r="G260" i="3"/>
  <c r="G258" i="3"/>
  <c r="G255" i="3"/>
  <c r="G253" i="3"/>
  <c r="G251" i="3"/>
  <c r="G249" i="3"/>
  <c r="G247" i="3"/>
  <c r="G245" i="3"/>
  <c r="G241" i="3"/>
  <c r="G239" i="3"/>
  <c r="G236" i="3"/>
  <c r="G229" i="3"/>
  <c r="G225" i="3"/>
  <c r="G222" i="3"/>
  <c r="G220" i="3"/>
  <c r="G218" i="3"/>
  <c r="G215" i="3"/>
  <c r="G213" i="3"/>
  <c r="G211" i="3"/>
  <c r="G204" i="3"/>
  <c r="G202" i="3"/>
  <c r="G200" i="3"/>
  <c r="G199" i="3"/>
  <c r="G198" i="3"/>
  <c r="G193" i="3"/>
  <c r="G190" i="3"/>
  <c r="G188" i="3"/>
  <c r="G186" i="3"/>
  <c r="G183" i="3"/>
  <c r="G181" i="3"/>
  <c r="G177" i="3"/>
  <c r="G173" i="3"/>
  <c r="G169" i="3"/>
  <c r="G165" i="3"/>
  <c r="G163" i="3"/>
  <c r="G160" i="3"/>
  <c r="G158" i="3"/>
  <c r="G156" i="3"/>
  <c r="G154" i="3"/>
  <c r="G151" i="3"/>
  <c r="G145" i="3"/>
  <c r="G141" i="3"/>
  <c r="G134" i="3"/>
  <c r="G132" i="3"/>
  <c r="G127" i="3"/>
  <c r="G122" i="3"/>
  <c r="G120" i="3"/>
  <c r="G119" i="3"/>
  <c r="G114" i="3"/>
  <c r="G111" i="3"/>
  <c r="G109" i="3"/>
  <c r="G108" i="3"/>
  <c r="G106" i="3"/>
  <c r="G105" i="3"/>
  <c r="G104" i="3"/>
  <c r="G103" i="3"/>
  <c r="G101" i="3"/>
  <c r="G97" i="3"/>
  <c r="G95" i="3"/>
  <c r="G91" i="3"/>
  <c r="G89" i="3"/>
  <c r="G88" i="3"/>
  <c r="G85" i="3"/>
  <c r="G81" i="3"/>
  <c r="G78" i="3"/>
  <c r="G76" i="3"/>
  <c r="G74" i="3"/>
  <c r="G72" i="3"/>
  <c r="G70" i="3"/>
  <c r="G67" i="3"/>
  <c r="G62" i="3"/>
  <c r="G61" i="3"/>
  <c r="G59" i="3"/>
  <c r="G57" i="3"/>
  <c r="G54" i="3"/>
  <c r="G51" i="3"/>
  <c r="G47" i="3"/>
  <c r="G44" i="3"/>
  <c r="G43" i="3"/>
  <c r="G41" i="3"/>
  <c r="G39" i="3"/>
  <c r="G38" i="3"/>
  <c r="G36" i="3"/>
  <c r="G33" i="3"/>
  <c r="G30" i="3"/>
  <c r="G25" i="3"/>
  <c r="G20" i="3"/>
  <c r="G18" i="3"/>
  <c r="G16" i="3"/>
  <c r="G14" i="3"/>
  <c r="G12" i="3"/>
  <c r="G9" i="3"/>
  <c r="G113" i="3" l="1"/>
  <c r="I52" i="4" s="1"/>
  <c r="G140" i="3"/>
  <c r="I53" i="4" s="1"/>
  <c r="G508" i="3"/>
  <c r="I74" i="4" s="1"/>
  <c r="G168" i="3"/>
  <c r="I54" i="4" s="1"/>
  <c r="G8" i="3"/>
  <c r="I48" i="4" s="1"/>
  <c r="E507" i="3"/>
  <c r="G517" i="3"/>
  <c r="I75" i="4" s="1"/>
  <c r="G197" i="3"/>
  <c r="I57" i="4" s="1"/>
  <c r="G235" i="3"/>
  <c r="I58" i="4" s="1"/>
  <c r="G24" i="3"/>
  <c r="I49" i="4" s="1"/>
  <c r="G66" i="3"/>
  <c r="I51" i="4" s="1"/>
  <c r="G46" i="3"/>
  <c r="I50" i="4" s="1"/>
  <c r="G180" i="3"/>
  <c r="I55" i="4" s="1"/>
  <c r="G189" i="3"/>
  <c r="I56" i="4" s="1"/>
  <c r="E388" i="3"/>
  <c r="E310" i="3"/>
  <c r="G310" i="3" s="1"/>
  <c r="E366" i="3"/>
  <c r="E407" i="3"/>
  <c r="E456" i="3"/>
  <c r="E495" i="3"/>
  <c r="E481" i="3"/>
  <c r="E446" i="3"/>
  <c r="G257" i="3"/>
  <c r="I59" i="4" s="1"/>
  <c r="E280" i="3"/>
  <c r="I16" i="4" l="1"/>
  <c r="G281" i="3"/>
  <c r="I61" i="4" s="1"/>
  <c r="G495" i="3"/>
  <c r="G280" i="3"/>
  <c r="G259" i="3" s="1"/>
  <c r="G366" i="3"/>
  <c r="G319" i="3" s="1"/>
  <c r="G481" i="3"/>
  <c r="G507" i="3"/>
  <c r="G496" i="3" s="1"/>
  <c r="G446" i="3"/>
  <c r="G408" i="3" s="1"/>
  <c r="G456" i="3"/>
  <c r="G407" i="3"/>
  <c r="G389" i="3" s="1"/>
  <c r="G388" i="3" l="1"/>
  <c r="I68" i="4"/>
  <c r="I69" i="4"/>
  <c r="I73" i="4"/>
  <c r="G447" i="3"/>
  <c r="I70" i="4" s="1"/>
  <c r="G482" i="3"/>
  <c r="I72" i="4" s="1"/>
  <c r="G457" i="3"/>
  <c r="I71" i="4" s="1"/>
  <c r="I60" i="4"/>
  <c r="I66" i="4"/>
  <c r="G367" i="3" l="1"/>
  <c r="I67" i="4" s="1"/>
  <c r="I17" i="4" s="1"/>
  <c r="I21" i="4" l="1"/>
  <c r="G25" i="4" s="1"/>
  <c r="G26" i="4" s="1"/>
  <c r="G29" i="4" s="1"/>
  <c r="I47" i="4"/>
  <c r="I77" i="4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<sst xmlns="http://schemas.openxmlformats.org/spreadsheetml/2006/main" count="1233" uniqueCount="849">
  <si>
    <t xml:space="preserve">Položkový rozpočet </t>
  </si>
  <si>
    <t>S:</t>
  </si>
  <si>
    <t>O:</t>
  </si>
  <si>
    <t>R:</t>
  </si>
  <si>
    <t>C: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</si>
  <si>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</si>
  <si>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</si>
  <si>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</si>
  <si>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</si>
  <si>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</si>
  <si>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</si>
  <si>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</si>
  <si>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</si>
  <si>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1</t>
  </si>
  <si>
    <t>Zemní práce</t>
  </si>
  <si>
    <t>121101101R00</t>
  </si>
  <si>
    <t>Sejmutí ornice s přemístěním do 50 m</t>
  </si>
  <si>
    <t>m3</t>
  </si>
  <si>
    <t>122201101R00</t>
  </si>
  <si>
    <t>Odkopávky nezapažené v hor. 3 do 100 m3</t>
  </si>
  <si>
    <t>162701105R00</t>
  </si>
  <si>
    <t>Vodorovné přemístění výkopku z hor.1-4 do 10000 m</t>
  </si>
  <si>
    <t>199000005R00</t>
  </si>
  <si>
    <t>Poplatek za skládku zeminy 1- 4</t>
  </si>
  <si>
    <t>t</t>
  </si>
  <si>
    <t>m2</t>
  </si>
  <si>
    <t>ks</t>
  </si>
  <si>
    <t>63</t>
  </si>
  <si>
    <t>Podlahy a podlahové konstrukce</t>
  </si>
  <si>
    <t>m</t>
  </si>
  <si>
    <t>99</t>
  </si>
  <si>
    <t>Staveništní přesun hmot</t>
  </si>
  <si>
    <t>2</t>
  </si>
  <si>
    <t>3</t>
  </si>
  <si>
    <t>4</t>
  </si>
  <si>
    <t>Objekt č.2 Kolovraty</t>
  </si>
  <si>
    <t xml:space="preserve">Kolovraty </t>
  </si>
  <si>
    <t>132201110R00</t>
  </si>
  <si>
    <t>přístavek:7,63</t>
  </si>
  <si>
    <t>přístavek:44,8*0,2</t>
  </si>
  <si>
    <t>přístavek:44,8*0,47</t>
  </si>
  <si>
    <t>139711101RT3</t>
  </si>
  <si>
    <t>Vykopávka v uzavřených prostorách v hor.1-4, hornina 3</t>
  </si>
  <si>
    <t>(29,9+13,1+15,85)*0,5</t>
  </si>
  <si>
    <t>Základy,zvláštní zakládání</t>
  </si>
  <si>
    <t>274313611R00</t>
  </si>
  <si>
    <t>Beton základových pasů prostý C 16/20</t>
  </si>
  <si>
    <t>stáv.objekt:0,4*1,235*0,6+2,23*0,4*1</t>
  </si>
  <si>
    <t>přístavba:(4,7+7,6+5,15+1,05)*0,55*0,75</t>
  </si>
  <si>
    <t>273313611R00</t>
  </si>
  <si>
    <t>Beton základových desek prostý C 16/20</t>
  </si>
  <si>
    <t>přístavba:41,61*0,12</t>
  </si>
  <si>
    <t>stáv.obj.:(29,9+13,1+15,82)*0,12</t>
  </si>
  <si>
    <t>273362021R00</t>
  </si>
  <si>
    <t>273351215R00</t>
  </si>
  <si>
    <t>Bednění stěn základových desek - zřízení</t>
  </si>
  <si>
    <t>přístavba:(1,6+5,2+8,7+4,7)*0,2</t>
  </si>
  <si>
    <t>273351216R00</t>
  </si>
  <si>
    <t>Bednění stěn základových desek - odstranění</t>
  </si>
  <si>
    <t>274272160RT3</t>
  </si>
  <si>
    <t>Zdivo základové z bednicích tvárnic, tl. 50 cm, výplň tvárnic betonem C 16/20</t>
  </si>
  <si>
    <t>274351215R00</t>
  </si>
  <si>
    <t>Bednění stěn základových pasů - zřízení</t>
  </si>
  <si>
    <t>stáv.obj.:(0,4*2+1,3*2)*0,65+(0,4*2+2,3*2)*1</t>
  </si>
  <si>
    <t>274351216R00</t>
  </si>
  <si>
    <t>Bednění stěn základových pasů - odstranění</t>
  </si>
  <si>
    <t>274361221R00</t>
  </si>
  <si>
    <t>Výztuž základ. pasů z betonářské oceli 10 216 (E)</t>
  </si>
  <si>
    <t>přístavba:1,2*81*0,617*0,001*1,08</t>
  </si>
  <si>
    <t>Svislé a kompletní konstrukce</t>
  </si>
  <si>
    <t>342255024R00</t>
  </si>
  <si>
    <t>Příčky z desek Ytong tl. 10 cm</t>
  </si>
  <si>
    <t>přízemí WC:3*(1,35+1,4)*2+1,06*3-0,6*1,97*2-0,7*2*1,97-0,7*1,97</t>
  </si>
  <si>
    <t>přízemí:0,61*3+0,8*3+1,58*3-0,8*1,97</t>
  </si>
  <si>
    <t>podkroví:1,25*2,6-0,8*1,97+4,2</t>
  </si>
  <si>
    <t>342255028R00</t>
  </si>
  <si>
    <t>Příčky z desek Ytong tl. 15 cm</t>
  </si>
  <si>
    <t>přízemí:5*3+3,03*3-0,8*1,97+1,5*1,31</t>
  </si>
  <si>
    <t>patro:12,1-0,8*1,97+1,922*3,01</t>
  </si>
  <si>
    <t>311237643R00</t>
  </si>
  <si>
    <t>Zdivo HELUZ FAMILY 2in1 , tl.44 cm, lepidlo</t>
  </si>
  <si>
    <t>otvory:(-2*2,1)</t>
  </si>
  <si>
    <t>311237432R00</t>
  </si>
  <si>
    <t>Zdivo z HELUZ brouš.P10, tl. 24 cm, lepidlo</t>
  </si>
  <si>
    <t>schodiš. zeď:2,03*2,1</t>
  </si>
  <si>
    <t>310237271R00</t>
  </si>
  <si>
    <t>Zazdívka otvorů pl. 0,25 m2 cihlami, tl. zdi 75 cm</t>
  </si>
  <si>
    <t>kus</t>
  </si>
  <si>
    <t>317167216R00</t>
  </si>
  <si>
    <t>Překlad Heluz vysoký, nosný 23,8/7/250 cm</t>
  </si>
  <si>
    <t>317941123RT2</t>
  </si>
  <si>
    <t>Osazení ocelových válcovaných nosníků  č.14-22, včetně dodávky profilu I č.14</t>
  </si>
  <si>
    <t>(2,4*4*2+1,5*5+1,4*6+1,3*9)*14,3*0,001*1,08</t>
  </si>
  <si>
    <t>Vodorovné konstrukce</t>
  </si>
  <si>
    <t>447113122RZ1</t>
  </si>
  <si>
    <t>Podkroví SDK,OK CD, záv.krokv.izolace,1xRF tl.15, bez dodávky a montáže izolace</t>
  </si>
  <si>
    <t>(-0,78*1,4*4)+(-0,78*1,18)</t>
  </si>
  <si>
    <t>416021123R00</t>
  </si>
  <si>
    <t>m.č.1.3,1.4:3,82+3,96</t>
  </si>
  <si>
    <t>447113124RZ1</t>
  </si>
  <si>
    <t>m.č.2.4:1,9*1,7</t>
  </si>
  <si>
    <t>411167245R00</t>
  </si>
  <si>
    <t>Strop HELUZ, OVN 62,5, tl.25 cm, nosník 5,25 - 6 m, (beton C30/37 na zalití)</t>
  </si>
  <si>
    <t>34,38+18,1</t>
  </si>
  <si>
    <t>411167142R00</t>
  </si>
  <si>
    <t>Strop HELUZ, OVN 50, tl. 25 cm, nosník 2,25 - 3 m, (beton C30/37 na zalití)</t>
  </si>
  <si>
    <t>6,6</t>
  </si>
  <si>
    <t>417321315R00</t>
  </si>
  <si>
    <t>Ztužující pásy a věnce z betonu železového C 20/25</t>
  </si>
  <si>
    <t>stáv.ob.+ přístavba:0,25*0,25*(13+1,5+5,5+11,8+4,65+2,3+4,75+1,55)</t>
  </si>
  <si>
    <t>stáv.ob.střed.zeď:0,25*0,25*5,46</t>
  </si>
  <si>
    <t>417361221R00</t>
  </si>
  <si>
    <t>Výztuž ztužujících pásů a věnců z oceli 10216(E)</t>
  </si>
  <si>
    <t>stáv.ob.+ přístavba:(13+1,5+5,5+11,8+4,65+2,3+4,75+1,55)*4*0,617*0,001*1,08</t>
  </si>
  <si>
    <t>stáv.ob.střed.zeď:5,46*4*0,617*0,001*1,08</t>
  </si>
  <si>
    <t>třmínky:0,9*180*0,222*0,001*1,08+0,9*22*0,222*0,001*1,08</t>
  </si>
  <si>
    <t>417351115R00</t>
  </si>
  <si>
    <t>Bednění ztužujících pásů a věnců - zřízení</t>
  </si>
  <si>
    <t>stáv.ob.+ přístavba:0,35*(13+1,5+5,5+11,8+4,65+2,3+4,75+1,55)</t>
  </si>
  <si>
    <t>stáv.ob.střed.zeď:0,35*5,46*2</t>
  </si>
  <si>
    <t>417351116R00</t>
  </si>
  <si>
    <t>Bednění ztužujících pásů a věnců - odstranění</t>
  </si>
  <si>
    <t>417237134R00</t>
  </si>
  <si>
    <t>Obezdění věnce věncovkou HELUZ 8/25 2in1 a izol.</t>
  </si>
  <si>
    <t>přístavba:2,5+4,515+5,15+1,6</t>
  </si>
  <si>
    <t>430321314R00</t>
  </si>
  <si>
    <t>Schodišťové konstrukce, železobeton C 20/25</t>
  </si>
  <si>
    <t>2,62*0,15</t>
  </si>
  <si>
    <t>2,4*1,31*0,12*2</t>
  </si>
  <si>
    <t>15*1,31*0,29*0,183/2</t>
  </si>
  <si>
    <t>430362021R00</t>
  </si>
  <si>
    <t>2,4*1,31*2*2*5,237*0,001*1,1</t>
  </si>
  <si>
    <t>430361821R00</t>
  </si>
  <si>
    <t>0,9*15*8*0,222*0,001*1,1</t>
  </si>
  <si>
    <t>15*1,35*0,615*0,001*1,1</t>
  </si>
  <si>
    <t>(2,62*9+1*16)*0,395*1,1*0,001</t>
  </si>
  <si>
    <t>431351121R00</t>
  </si>
  <si>
    <t>Bednění podest přímočarých - zřízení</t>
  </si>
  <si>
    <t>2,62*1+2,62*0,2</t>
  </si>
  <si>
    <t>431351122R00</t>
  </si>
  <si>
    <t>Bednění podest přímočarých - odstranění</t>
  </si>
  <si>
    <t>431351128R00</t>
  </si>
  <si>
    <t>Příplatek za podpěrnou konstrukci podest - zřízení</t>
  </si>
  <si>
    <t>431351129R00</t>
  </si>
  <si>
    <t>Příplatek za podpěrnou konstrukci podest - odstran</t>
  </si>
  <si>
    <t>434351141R00</t>
  </si>
  <si>
    <t>Bednění stupňů přímočarých - zřízení</t>
  </si>
  <si>
    <t>0,2*1,31*15+2,5*0,3*2</t>
  </si>
  <si>
    <t>434351142R00</t>
  </si>
  <si>
    <t>Bednění stupňů přímočarých - odstranění</t>
  </si>
  <si>
    <t>433351131R00</t>
  </si>
  <si>
    <t>Bednění schodnic přímočarých - zřízení</t>
  </si>
  <si>
    <t>2,5*1,31*2+2,5*0,25*2</t>
  </si>
  <si>
    <t>433351132R00</t>
  </si>
  <si>
    <t>Bednění schodnic přímočarých - odstranění</t>
  </si>
  <si>
    <t>61</t>
  </si>
  <si>
    <t>Upravy povrchů vnitřní</t>
  </si>
  <si>
    <t>61-01</t>
  </si>
  <si>
    <t>61-03</t>
  </si>
  <si>
    <t>Očištění vnitřního zdiva  tlakovou vodou slož.1-2</t>
  </si>
  <si>
    <t>61-04</t>
  </si>
  <si>
    <t xml:space="preserve">Sanace vnitřního zdiva hydroiz. stěrka, pod úrovní terénu a 20cm nad terén  </t>
  </si>
  <si>
    <t>stáv.objekt:(21,96+15,24+16,09+7,1+0,45)*1,0</t>
  </si>
  <si>
    <t>61-05</t>
  </si>
  <si>
    <t>Sanace vnitřního zdiva v. do 2m, adhezní postřik+vyrovnávací sanační omítka</t>
  </si>
  <si>
    <t>otvory:(-2,1*2-1,17*2*2)</t>
  </si>
  <si>
    <t>61-06</t>
  </si>
  <si>
    <t>Sanace vnitřního zdiva v. od 2m, adhezní postřik+jádrová omítka</t>
  </si>
  <si>
    <t>61-07</t>
  </si>
  <si>
    <t>Sanace vnitřního zdiva , finální tenkovrstvá štuková omítka</t>
  </si>
  <si>
    <t>122,8+155,4</t>
  </si>
  <si>
    <t>stáv.obj. přízemí:14,65+11,56+15,82</t>
  </si>
  <si>
    <t>62</t>
  </si>
  <si>
    <t>Upravy povrchů vnější</t>
  </si>
  <si>
    <t>62-01</t>
  </si>
  <si>
    <t>přístavba:4,7*3,55+2,5*3+5,15*3,55+1,6*3,5</t>
  </si>
  <si>
    <t>62-02</t>
  </si>
  <si>
    <t>otvory:(-2,1*2,1-1,17*2,1-1*2,1-2,1*1,15)</t>
  </si>
  <si>
    <t>ostění otvorů stáv.obj.:(0,4*(2,1*6+1,15*2+2,1*2+1,17+1))*1,1</t>
  </si>
  <si>
    <t>římsa:12,85*0,6+13,33*0,6+2,46*0,6+5,1*0,5+2,8*0,5</t>
  </si>
  <si>
    <t>62-03</t>
  </si>
  <si>
    <t>stáv.obj.:5,32*3,6+0,6*7,3+(13,03+2,6)*3,6+37,8+4</t>
  </si>
  <si>
    <t>62-04</t>
  </si>
  <si>
    <t>stáv.obj.:5,32*1,0+(13,03+2,3)*1,0+6,12</t>
  </si>
  <si>
    <t>62-05</t>
  </si>
  <si>
    <t>Zateplení ostění a nadpraží okenních a dveř. otv., minerální vatou tl.30-50mm</t>
  </si>
  <si>
    <t>ostění otvorů stáv.obj.:0,2*(2,1*6+1,15*2+2,1*2+1,17+1)</t>
  </si>
  <si>
    <t>62-06</t>
  </si>
  <si>
    <t>stáv.obj.:116,503*0,25</t>
  </si>
  <si>
    <t>62-07</t>
  </si>
  <si>
    <t>Sanace vnějšího zatepl. soklu-podz. i nadz.část, adhezní postřik,vyrovnávací omítka, bitum.hydroiz.</t>
  </si>
  <si>
    <t>Adhezní postřik + vyrovnávací omítka + bitumenová hydroizolační stěrka + disperze syntetické pryskyřice/cement</t>
  </si>
  <si>
    <t>stáv.obj.vnější sokl:26,6</t>
  </si>
  <si>
    <t>62-08</t>
  </si>
  <si>
    <t>Sanace vnějšího soklu -stavební lepidlo na izolant</t>
  </si>
  <si>
    <t>stáv.obj.sokl:26,6</t>
  </si>
  <si>
    <t>62-09</t>
  </si>
  <si>
    <t>Sanace vnějšího soklu, hydroizolační stěrka- lepidlo</t>
  </si>
  <si>
    <t>26,77*0,7</t>
  </si>
  <si>
    <t>631313611R00</t>
  </si>
  <si>
    <t>Mazanina betonová tl. 8 - 12 cm C 16/20</t>
  </si>
  <si>
    <t>přístavba:34,13*0,1</t>
  </si>
  <si>
    <t>stáv.obj.- přízemí:(29,9+13,1+15,82)*0,1</t>
  </si>
  <si>
    <t>stáv.obj.- patro:(35,76+6,73+17,38)*0,06</t>
  </si>
  <si>
    <t>631362021R00</t>
  </si>
  <si>
    <t>631571004R00</t>
  </si>
  <si>
    <t>Násyp ze štěrkopísku 0 - 32, tř. I</t>
  </si>
  <si>
    <t>přístavba:34,13*0,15</t>
  </si>
  <si>
    <t>stáv.obj.- přízemí:(29,9+13,1+15,82)*0,2</t>
  </si>
  <si>
    <t>94</t>
  </si>
  <si>
    <t>Lešení a stavební výtahy</t>
  </si>
  <si>
    <t>941955002R00</t>
  </si>
  <si>
    <t>Lešení lehké pomocné, výška podlahy do 1,9 m</t>
  </si>
  <si>
    <t>44,75+15,83+34,13</t>
  </si>
  <si>
    <t>941941041R00</t>
  </si>
  <si>
    <t>Montáž lešení leh.řad.s podlahami,š.1,2 m, H 10 m</t>
  </si>
  <si>
    <t>stáv.obj.:(16,1+2,4+5,3)*2,5+6,2*5,2</t>
  </si>
  <si>
    <t>přístavba:(4,52+8,7+2,4+5,15+1,2+1,6)*2</t>
  </si>
  <si>
    <t>941941291R00</t>
  </si>
  <si>
    <t>Příplatek za každý měsíc použití lešení k pol.1041</t>
  </si>
  <si>
    <t>941941841R00</t>
  </si>
  <si>
    <t>Demontáž lešení leh.řad.s podlahami,š.1,2 m,H 10 m</t>
  </si>
  <si>
    <t>95</t>
  </si>
  <si>
    <t>Dokončovací kce na pozem.stav.</t>
  </si>
  <si>
    <t>952901111R00</t>
  </si>
  <si>
    <t>Vyčištění budov o výšce podlaží do 4 m</t>
  </si>
  <si>
    <t>přízemí:39,12+11,87+3,82+3,96+17,8+1,54+9,52+6,55</t>
  </si>
  <si>
    <t>patro:35,76+17,9+12,12+2,2</t>
  </si>
  <si>
    <t>953-01</t>
  </si>
  <si>
    <t>Osazení a dod. digestoře nad pecí, + odvětrání nad střechu</t>
  </si>
  <si>
    <t>96</t>
  </si>
  <si>
    <t>Bourání konstrukcí</t>
  </si>
  <si>
    <t>968061112R00</t>
  </si>
  <si>
    <t>Vyvěšení dřevěných okenních křídel pl. do 1,5 m2</t>
  </si>
  <si>
    <t>968061125R00</t>
  </si>
  <si>
    <t>Vyvěšení dřevěných dveřních křídel pl. do 2 m2</t>
  </si>
  <si>
    <t>968062356R00</t>
  </si>
  <si>
    <t>Vybourání dřevěných rámů oken dvojitých pl. 4 m2</t>
  </si>
  <si>
    <t>2,1*1,27+1,1*1,2+1,17*1,28+1,2*1,16</t>
  </si>
  <si>
    <t>968072455R00</t>
  </si>
  <si>
    <t>Vybourání kovových dveřních zárubní pl. do 2 m2</t>
  </si>
  <si>
    <t>0,6*1,97*2+0,8*1,97*8</t>
  </si>
  <si>
    <t>962023491R00</t>
  </si>
  <si>
    <t>Bourání zdiva nadzákladového smíšeného na MC</t>
  </si>
  <si>
    <t>přízemí:5*2,6*0,55+1,06*2,1*0,43+0,25*2,1*0,7</t>
  </si>
  <si>
    <t>přízemí:2,1*0,9*0,85+1,1*1,16*0,7+1,17*0,9*0,7</t>
  </si>
  <si>
    <t>podkroví:0,9*1,2*0,53</t>
  </si>
  <si>
    <t>2,77*0,23*1,035</t>
  </si>
  <si>
    <t>0,25*0,25*32</t>
  </si>
  <si>
    <t>1*0,8*0,3</t>
  </si>
  <si>
    <t>968072746R00</t>
  </si>
  <si>
    <t>Vybourání kovových mříží</t>
  </si>
  <si>
    <t>stáv. objekt:2,1*1,27+1,1*1,2+1,17*1,28</t>
  </si>
  <si>
    <t>965081713R00</t>
  </si>
  <si>
    <t>Bourání dlažeb keramických tl.10 mm, nad 1 m2</t>
  </si>
  <si>
    <t>přízemí:2,27+3,04+3,48+13,37+14,5+1,29+0,7+5</t>
  </si>
  <si>
    <t>965042121R00</t>
  </si>
  <si>
    <t>Bourání mazanin betonových tl. 10 cm, pl. 1 m2</t>
  </si>
  <si>
    <t>1,72*0,67*0,07*2</t>
  </si>
  <si>
    <t>2,9*0,09+0,65*0,17</t>
  </si>
  <si>
    <t>962032241R00</t>
  </si>
  <si>
    <t>Bourání zdiva z cihel pálených na MC</t>
  </si>
  <si>
    <t>podkroví:0,4*2*0,28</t>
  </si>
  <si>
    <t>965042141R00</t>
  </si>
  <si>
    <t>Bourání mazanin betonových tl. 10 cm, nad 4 m2</t>
  </si>
  <si>
    <t>962031132R00</t>
  </si>
  <si>
    <t>Bourání příček cihelných tl. 10 cm</t>
  </si>
  <si>
    <t>přízemí:1,83*2,35*2+1,3*2,32</t>
  </si>
  <si>
    <t>přízemí:1,76*2,32+1*2,32</t>
  </si>
  <si>
    <t>964011211R00</t>
  </si>
  <si>
    <t>Vybourání ŽB nadpraží</t>
  </si>
  <si>
    <t>přízemí:2,5*0,2*0,85+1,5*0,2*0,7+1,25*0,2*0,7+1,5*0,2*0,7</t>
  </si>
  <si>
    <t>přízemí:1,3*0,2*0,7+1,5*0,35*0,2+1,4*0,2*0,43+1,3*0,2*0,75</t>
  </si>
  <si>
    <t>patro:2,5*0,2*0,53+1,2*0,2*0,28</t>
  </si>
  <si>
    <t>964072331R00</t>
  </si>
  <si>
    <t>Vybourání nosníků ze zdi smíšené dl. 6 m, 35 kg/m</t>
  </si>
  <si>
    <t>5,5*7*21,9*0,001</t>
  </si>
  <si>
    <t>97</t>
  </si>
  <si>
    <t>Prorážení otvorů</t>
  </si>
  <si>
    <t>978059531R00</t>
  </si>
  <si>
    <t>Odsekání vnitřních obkladů stěn nad 2 m2</t>
  </si>
  <si>
    <t>přízemí:(1,83+1,24+1,66)*2+0,91*1,5</t>
  </si>
  <si>
    <t>podkroví+schodišt.prostor:2,95*0,39+0,15*9,42*2+1,2*0,2</t>
  </si>
  <si>
    <t>978012191R00</t>
  </si>
  <si>
    <t>Otlučení omítek vnitřních rákosov.stropů do 100 %</t>
  </si>
  <si>
    <t>18,42+2,27+3,04+3,48+13,37</t>
  </si>
  <si>
    <t>978013191R00</t>
  </si>
  <si>
    <t>Otlučení omítek vnitřních stěn v rozsahu do 100 %</t>
  </si>
  <si>
    <t>přízemí:(3,6*2+5)*2,35+(1,83+5)*2,35+(2,62+5)*2*2,35</t>
  </si>
  <si>
    <t>schodiš.prostor:27+27+2,5*4,1+4,8*4,1</t>
  </si>
  <si>
    <t>podkroví:15,5*2+1,3*2*9,42</t>
  </si>
  <si>
    <t>978015291R00</t>
  </si>
  <si>
    <t>Otlučení omítek vnějších MVC v složit.1-4 do 100 %</t>
  </si>
  <si>
    <t>12,418*3,9+(12,8+2,6)*3,9+37,8+4</t>
  </si>
  <si>
    <t>979011311R00</t>
  </si>
  <si>
    <t>Svislá doprava suti a vybouraných hmot shozem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</si>
  <si>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</si>
  <si>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</si>
  <si>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</si>
  <si>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</si>
  <si>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</si>
  <si>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</si>
  <si>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979-01</t>
  </si>
  <si>
    <t>Poplatek za skládku</t>
  </si>
  <si>
    <t>998011002R00</t>
  </si>
  <si>
    <t>Přesun hmot pro budovy zděné výšky do 12 m</t>
  </si>
  <si>
    <t>711</t>
  </si>
  <si>
    <t>Izolace proti vodě</t>
  </si>
  <si>
    <t>711111001R00</t>
  </si>
  <si>
    <t>Izolace proti vlhkosti vodor. nátěr ALP za studena</t>
  </si>
  <si>
    <t>přístavba:34,13*2</t>
  </si>
  <si>
    <t>stáv.obj.- přízemí:(29,9+13,1+15,82)*2</t>
  </si>
  <si>
    <t>11163230R</t>
  </si>
  <si>
    <t xml:space="preserve"> D nátěr asfaltový penetrační</t>
  </si>
  <si>
    <t>kg</t>
  </si>
  <si>
    <t>(185,9+53,594)*0,2</t>
  </si>
  <si>
    <t>711112001R00</t>
  </si>
  <si>
    <t>Izolace proti vlhkosti svis. nátěr ALP, za studena</t>
  </si>
  <si>
    <t>přístavek:(0,45+7,1)*0,2*2+(0,8*6,7+0,62*(5,15+1,6)+1*(2,05+4,7))*2</t>
  </si>
  <si>
    <t>stáv.obj.:(5,97+5+3,03*2+0,8*2+2,62*2+5*2+2,95+1,24+4,44+2,46)*0,2*2</t>
  </si>
  <si>
    <t>711141559R00</t>
  </si>
  <si>
    <t>Izolace proti vlhk. vodorovná pásy přitavením</t>
  </si>
  <si>
    <t>přístavba:34,13</t>
  </si>
  <si>
    <t>stáv.obj.- přízemí:(29,9+13,1+15,82)</t>
  </si>
  <si>
    <t>711142559R00</t>
  </si>
  <si>
    <t>Izolace proti vlhkosti svislá pásy přitavením</t>
  </si>
  <si>
    <t>přístavek:(0,45+7,1)*0,2+0,8*6,7+0,62*(5,15+1,6)+1*(2,05+4,7)</t>
  </si>
  <si>
    <t>stáv.obj.:(5,97+5+3,03*2+0,8*2+2,62*2+5*2+2,95+1,24+4,44+2,46)*0,2</t>
  </si>
  <si>
    <t>711-01</t>
  </si>
  <si>
    <t>92,95*1,15</t>
  </si>
  <si>
    <t>26,797*1,15</t>
  </si>
  <si>
    <t>711-02</t>
  </si>
  <si>
    <t>přístavba:(1,6+5,15+8,7+4,7)*1,0</t>
  </si>
  <si>
    <t>998711202R00</t>
  </si>
  <si>
    <t>Přesun hmot pro izolace proti vodě, výšky do 12 m</t>
  </si>
  <si>
    <t>%</t>
  </si>
  <si>
    <t>713</t>
  </si>
  <si>
    <t>Izolace tepelné</t>
  </si>
  <si>
    <t>713100832R00</t>
  </si>
  <si>
    <t>Odstr. tepelné izolace z min. desek tl. do 200 mm</t>
  </si>
  <si>
    <t>podkroví:4,3*2*(12,5+14,5)/2</t>
  </si>
  <si>
    <t>713121111R00</t>
  </si>
  <si>
    <t>Izolace tepelná podlah na sucho, jednovrstvá</t>
  </si>
  <si>
    <t>stáv.obj. - přízemí:14,65+3,96+4,1+5,72+13,1+15,82</t>
  </si>
  <si>
    <t>stáv.obj. - patro:35,76+6,8+17,38</t>
  </si>
  <si>
    <t>713-01</t>
  </si>
  <si>
    <t>D tepelná iz. Styrotrade tl.120mm</t>
  </si>
  <si>
    <t>713-02</t>
  </si>
  <si>
    <t>D kročejová iz. Orsil N tl.30mm</t>
  </si>
  <si>
    <t>713-03</t>
  </si>
  <si>
    <t>Položení + dod. PE fólie, podlaha+ stropní kce</t>
  </si>
  <si>
    <t>přístavba:34,13*1,1</t>
  </si>
  <si>
    <t>stáv.obj. - přízemí:(14,65+3,96+4,1+5,72+13,1+15,82)*1,1</t>
  </si>
  <si>
    <t>stáv.obj. - patro:(35,76+6,8+17,38)*1,1</t>
  </si>
  <si>
    <t>713-04</t>
  </si>
  <si>
    <t>M+D tepelné iz. PIR P+D tl.160</t>
  </si>
  <si>
    <t>přístavba:4,8*8,9*1,1</t>
  </si>
  <si>
    <t>713-05</t>
  </si>
  <si>
    <t>M+D difuzně propustná fólie</t>
  </si>
  <si>
    <t>713-06</t>
  </si>
  <si>
    <t>M+D parotěsné zábrany , -asfalt. pás s Al vložkou</t>
  </si>
  <si>
    <t>přístavba- střecha:4,8*8,9*1,1</t>
  </si>
  <si>
    <t>713-07</t>
  </si>
  <si>
    <t>stáv. objekt - střecha:140,39*1,1</t>
  </si>
  <si>
    <t>713111121RT2</t>
  </si>
  <si>
    <t>Izolace tepelné stropů rovných spodem, drátem, 2 vrstvy - materiál ve specifikaci</t>
  </si>
  <si>
    <t>stáv. objekt - střecha:140,39</t>
  </si>
  <si>
    <t>713-08</t>
  </si>
  <si>
    <t>713-09</t>
  </si>
  <si>
    <t>D tepelné izolace miner.vlna tl.180mm</t>
  </si>
  <si>
    <t>998713202R00</t>
  </si>
  <si>
    <t>Přesun hmot pro izolace tepelné, výšky do 12 m</t>
  </si>
  <si>
    <t>762</t>
  </si>
  <si>
    <t>Konstrukce tesařské</t>
  </si>
  <si>
    <t>762332130R00</t>
  </si>
  <si>
    <t>Montáž vázaných krovů pravidelných do 288 cm2</t>
  </si>
  <si>
    <t>vrcholová vaznice:7</t>
  </si>
  <si>
    <t>kleštiny:3*13</t>
  </si>
  <si>
    <t>762342204R00</t>
  </si>
  <si>
    <t>Montáž kontralatí přibitím</t>
  </si>
  <si>
    <t>stáv.objekt:140,39</t>
  </si>
  <si>
    <t>přístavek:4,8*8,7</t>
  </si>
  <si>
    <t>762-01</t>
  </si>
  <si>
    <t xml:space="preserve">D řeziva </t>
  </si>
  <si>
    <t>vrcholová vaznice:7*0,16*0,2*1,1</t>
  </si>
  <si>
    <t>kleštiny:3*13*0,08*0,16*1,1</t>
  </si>
  <si>
    <t>kontralatě - s.objekt:5,25*31*0,05*0,04*1,1</t>
  </si>
  <si>
    <t>kontralatě - přístavek:4,8*8*0,06*0,04*1,1</t>
  </si>
  <si>
    <t>762395000R00</t>
  </si>
  <si>
    <t>Spojovací a ochranné prostředky pro střechy</t>
  </si>
  <si>
    <t>762342203RT2</t>
  </si>
  <si>
    <t>Montáž laťování střech, vzdálenost latí 22 - 36 cm, včetně dodávky řeziva, latě 3/5 cm</t>
  </si>
  <si>
    <t>5,12*(14,5+12,6)/2+5,12*13,1</t>
  </si>
  <si>
    <t>(5,12+4,2)*(1,5+2,46)/4</t>
  </si>
  <si>
    <t>4*(-0,78*1,4)-0,78*1,18</t>
  </si>
  <si>
    <t>762-02</t>
  </si>
  <si>
    <t>Montáž bednění střešní konstrukce z OSB desek, vč. dodávky</t>
  </si>
  <si>
    <t>přístavek:4,8*8,7*1,1</t>
  </si>
  <si>
    <t>762-03</t>
  </si>
  <si>
    <t>Demontáž dřevěné příčky</t>
  </si>
  <si>
    <t>soub</t>
  </si>
  <si>
    <t>762-04</t>
  </si>
  <si>
    <t>Demontáž podlah z dřevoštěpkových desek</t>
  </si>
  <si>
    <t>podkroví:(51,32+8,09)*2</t>
  </si>
  <si>
    <t>762-05</t>
  </si>
  <si>
    <t>762342812R00</t>
  </si>
  <si>
    <t>Demontáž laťování střech, rozteč latí do 50 cm, (latě + kontralatě)</t>
  </si>
  <si>
    <t>134,8*2</t>
  </si>
  <si>
    <t>762331811R00</t>
  </si>
  <si>
    <t>Demontáž konstrukcí krovů z hranolů do 120 cm2</t>
  </si>
  <si>
    <t>kleštiny:3,8*19</t>
  </si>
  <si>
    <t>762526811R00</t>
  </si>
  <si>
    <t>Demontáž podlah bez polštářů z OSB desek do 2 cm</t>
  </si>
  <si>
    <t>podkroví:51,32+8,09</t>
  </si>
  <si>
    <t>přízemí:18,42+2,27+3,04+3,48+13,37+14,26+1,29</t>
  </si>
  <si>
    <t>762521811R00</t>
  </si>
  <si>
    <t>Demontáž podlah bez polštářů z prken tl. do 3,2 cm</t>
  </si>
  <si>
    <t>762822830R00</t>
  </si>
  <si>
    <t>Demontáž stropnic z řeziva o pl.do 450 cm2</t>
  </si>
  <si>
    <t>5,5*9</t>
  </si>
  <si>
    <t>762811811R00</t>
  </si>
  <si>
    <t>Demontáž záklopů z hrubých prken tl. do 3,2 cm</t>
  </si>
  <si>
    <t>762711810R00</t>
  </si>
  <si>
    <t>5*24+3</t>
  </si>
  <si>
    <t>998762202R00</t>
  </si>
  <si>
    <t>Přesun hmot pro tesařské konstrukce, výšky do 12 m</t>
  </si>
  <si>
    <t>764</t>
  </si>
  <si>
    <t>Konstrukce klempířské</t>
  </si>
  <si>
    <t>764352810R00</t>
  </si>
  <si>
    <t>Demontáž žlabů půlkruh. rovných, rš 330 mm, do 30°</t>
  </si>
  <si>
    <t>764454803R00</t>
  </si>
  <si>
    <t>Demontáž odpadních trub kruhových,D 150 mm</t>
  </si>
  <si>
    <t>764410850R00</t>
  </si>
  <si>
    <t>Demontáž oplechování parapetů,rš od 100 do 330 mm</t>
  </si>
  <si>
    <t>764311241R00</t>
  </si>
  <si>
    <t>přístavba:4,8*8,9</t>
  </si>
  <si>
    <t>764-01</t>
  </si>
  <si>
    <t xml:space="preserve">Separační a mikroventilační folie , s plošnou hmotností 500 g/m2 </t>
  </si>
  <si>
    <t>přístavba:42,72</t>
  </si>
  <si>
    <t>764-02</t>
  </si>
  <si>
    <t>764-03</t>
  </si>
  <si>
    <t>764-04</t>
  </si>
  <si>
    <t>764-05</t>
  </si>
  <si>
    <t>764352203R00</t>
  </si>
  <si>
    <t>Žlaby z Pz plechu podokapní půlkruhové, rš 330 mm</t>
  </si>
  <si>
    <t>764410270R00</t>
  </si>
  <si>
    <t>Oplechování parapetů včetně rohů Pz, rš 500 mm</t>
  </si>
  <si>
    <t>764359212R00</t>
  </si>
  <si>
    <t>Kotlík z Pz plechu kónický pro trouby D do 125 mm</t>
  </si>
  <si>
    <t>764454203R00</t>
  </si>
  <si>
    <t>Odpadní trouby z Pz plechu, kruhové, D 120 mm</t>
  </si>
  <si>
    <t>764-06</t>
  </si>
  <si>
    <t>998764202R00</t>
  </si>
  <si>
    <t>Přesun hmot pro klempířské konstr., výšky do 12 m</t>
  </si>
  <si>
    <t>765</t>
  </si>
  <si>
    <t>Krytiny tvrdé</t>
  </si>
  <si>
    <t>765331231R00</t>
  </si>
  <si>
    <t>Hřeben Bramac s větracím pásem UH</t>
  </si>
  <si>
    <t>765331221R00</t>
  </si>
  <si>
    <t>765-01</t>
  </si>
  <si>
    <t>765331251R00</t>
  </si>
  <si>
    <t>Nároží Bramac s větracím pásem Metalroll</t>
  </si>
  <si>
    <t>765331261R00</t>
  </si>
  <si>
    <t>Zakončení štítových hran taškami s ozubem</t>
  </si>
  <si>
    <t>5,2*2+4*2</t>
  </si>
  <si>
    <t>765901001R00</t>
  </si>
  <si>
    <t>Montáž podstřešní fólie, vč.dod., kontaktní pojistné difuzně otevřené fólie</t>
  </si>
  <si>
    <t>stáv. obj.:140,39*1,1</t>
  </si>
  <si>
    <t>765332810R00</t>
  </si>
  <si>
    <t>Demontáž betonové krytiny, na sucho, do suti</t>
  </si>
  <si>
    <t>4,85*(14,3+12,6)/2+4,85*13,1</t>
  </si>
  <si>
    <t>(4,85+4,2)*(1,5+2,46)/4</t>
  </si>
  <si>
    <t>4*(-0,72*1,02)</t>
  </si>
  <si>
    <t>765799301R00</t>
  </si>
  <si>
    <t xml:space="preserve">Demontáž podstřešní fólie </t>
  </si>
  <si>
    <t>765-02</t>
  </si>
  <si>
    <t>Demontáž střešních oken</t>
  </si>
  <si>
    <t>998765202R00</t>
  </si>
  <si>
    <t>Přesun hmot pro krytiny tvrdé, výšky do 12 m</t>
  </si>
  <si>
    <t>766</t>
  </si>
  <si>
    <t>Konstrukce truhlářské</t>
  </si>
  <si>
    <t>766-01</t>
  </si>
  <si>
    <t>Montáž + dod. dřevěných dvoukřídl. balkón.oken , (profil euro) rozm.2100/2100 (pol.01)</t>
  </si>
  <si>
    <t>766-02</t>
  </si>
  <si>
    <t>M+D dřevěných vstupních dveří s bočním světlíkem, (profil euro) rozm.2000/2100 (pol.02)</t>
  </si>
  <si>
    <t>766-03</t>
  </si>
  <si>
    <t>766-04</t>
  </si>
  <si>
    <t>766-05</t>
  </si>
  <si>
    <t>766-06</t>
  </si>
  <si>
    <t>M+D dřevěných dvoukřídlových oken , (profil euro) rozm.2100/1150 (pol.06)</t>
  </si>
  <si>
    <t>766-07</t>
  </si>
  <si>
    <t>M+D dřevěných střešních oken rozm. 780/1400mm, izolační trojsklo + lemování okna (pol.07)</t>
  </si>
  <si>
    <t>766-08</t>
  </si>
  <si>
    <t>M+D dřevěných střešních oken rozm. 780/1180mm, izolační trojsklo + lemování okna (pol.08)</t>
  </si>
  <si>
    <t>766-09</t>
  </si>
  <si>
    <t>766-10</t>
  </si>
  <si>
    <t>766-11</t>
  </si>
  <si>
    <t>Montáž+dod. vnitřních horizontálních hliníkových, žaluzií</t>
  </si>
  <si>
    <t>766-13</t>
  </si>
  <si>
    <t>M+D vnitřních dveří s prosklením, rozm.800/1970 , obložková zárubeň , vč. kování  (pol.09)</t>
  </si>
  <si>
    <t>766-14</t>
  </si>
  <si>
    <t>M+D vnitřních dveří plných, rozm.800/1970, obložková zárubeň , vč. kování  (pol.10)</t>
  </si>
  <si>
    <t>766-15a</t>
  </si>
  <si>
    <t>M+D vnitřních dveří plných, rozm.600/1970, obložk zárubeň, vč. kování (pol.11)</t>
  </si>
  <si>
    <t>766-15b</t>
  </si>
  <si>
    <t>M+D vnitřních dveří plných, rozm.700/1970, obložk zárubeň, vč. kování (pol.11)</t>
  </si>
  <si>
    <t>766-16</t>
  </si>
  <si>
    <t>766-17</t>
  </si>
  <si>
    <t>766-18</t>
  </si>
  <si>
    <t>M+D vnitřních dveří posuvných do pouzdra</t>
  </si>
  <si>
    <t>766-19</t>
  </si>
  <si>
    <t>Osazení + dod. staveb. pouzdra pro vnitřní dveře</t>
  </si>
  <si>
    <t>766-20</t>
  </si>
  <si>
    <t>M+D kuchyňské sestavy m.č.2.1, dl.2,4m</t>
  </si>
  <si>
    <t>766-21</t>
  </si>
  <si>
    <t>M+D kuchyňské sestavy m.č.2.1, dl.cca 2,0m</t>
  </si>
  <si>
    <t>766694113R00</t>
  </si>
  <si>
    <t>766421213R00</t>
  </si>
  <si>
    <t>Obložení podhledů jednod. palubkami SM</t>
  </si>
  <si>
    <t>přístavba:4,72*7,8</t>
  </si>
  <si>
    <t>766-22</t>
  </si>
  <si>
    <t>Dod. palubek A/B typ Klasik s krátkým perem, rozm.19x146x4000mm</t>
  </si>
  <si>
    <t>36,816*1,05</t>
  </si>
  <si>
    <t>766421821R00</t>
  </si>
  <si>
    <t>Demontáž obložení stropů a podhledů palubkami</t>
  </si>
  <si>
    <t>podkroví - podhledy:(3,6*2+0,6+3,2)*(9,42+(2,5+4,5)/2)</t>
  </si>
  <si>
    <t>podkroví - štíty:3</t>
  </si>
  <si>
    <t>kleštiny:3,2*(0,3*7+0,15*5)</t>
  </si>
  <si>
    <t>766-23</t>
  </si>
  <si>
    <t>Demontáž dřevěného schodiště, vč.dřevěného stropu</t>
  </si>
  <si>
    <t>766662811R00</t>
  </si>
  <si>
    <t>Demontáž prahů dveří 1křídlových</t>
  </si>
  <si>
    <t>766-24</t>
  </si>
  <si>
    <t>Demontáž dřevěné skříně</t>
  </si>
  <si>
    <t>998766202R00</t>
  </si>
  <si>
    <t>Přesun hmot pro truhlářské konstr., výšky do 12 m</t>
  </si>
  <si>
    <t>767</t>
  </si>
  <si>
    <t>Konstrukce zámečnické</t>
  </si>
  <si>
    <t>767-01</t>
  </si>
  <si>
    <t>stáv.obj.:7,4*2*25,3</t>
  </si>
  <si>
    <t>767-02</t>
  </si>
  <si>
    <t>stáv.stav:16,979*3,3</t>
  </si>
  <si>
    <t>767-03</t>
  </si>
  <si>
    <t>M+D schodišť. madla</t>
  </si>
  <si>
    <t>998767202R00</t>
  </si>
  <si>
    <t>Přesun hmot pro zámečnické konstr., výšky do 12 m</t>
  </si>
  <si>
    <t>771</t>
  </si>
  <si>
    <t>Podlahy z dlaždic a obklady</t>
  </si>
  <si>
    <t>771575109R00</t>
  </si>
  <si>
    <t>Montáž podlah keram.,hladké, tmel, 30x30 cm</t>
  </si>
  <si>
    <t>m1.1:34,6+2,9+1,5+(0,35+0,34)*(1,1+0,9)</t>
  </si>
  <si>
    <t>přízemí:9,94+3,82+3,96+1,54+16,6</t>
  </si>
  <si>
    <t>patro:9,6+2,3</t>
  </si>
  <si>
    <t>mezipodesta:2,62*1</t>
  </si>
  <si>
    <t>771-01</t>
  </si>
  <si>
    <t>90,76*1,1</t>
  </si>
  <si>
    <t>61,98*0,1*1,1</t>
  </si>
  <si>
    <t>771475014R00</t>
  </si>
  <si>
    <t>přízemí:2,2+9,78+7,91+6,225+3,14+0,7+0,85+0,55+0,46+2,92</t>
  </si>
  <si>
    <t>přízemí:3,97+8,9+2,01+2,28</t>
  </si>
  <si>
    <t>patro:8,74+0,68+0,38+0,28</t>
  </si>
  <si>
    <t>mezipodesta:1*2+2,62</t>
  </si>
  <si>
    <t>771-02</t>
  </si>
  <si>
    <t>M+D schodové lišty protiskluzové</t>
  </si>
  <si>
    <t>771-03</t>
  </si>
  <si>
    <t>Dodávka venkovní keram. dlažby</t>
  </si>
  <si>
    <t>771479001R00</t>
  </si>
  <si>
    <t>Řezání dlaždic keramických pro soklíky</t>
  </si>
  <si>
    <t>771275105R00</t>
  </si>
  <si>
    <t xml:space="preserve">Obklad keram.schod.stupňů hladkých do tmele </t>
  </si>
  <si>
    <t>schodiště:2,62*2,03+13,1*2,91</t>
  </si>
  <si>
    <t>771475034R00</t>
  </si>
  <si>
    <t>2,93+2,03*2</t>
  </si>
  <si>
    <t>998771202R00</t>
  </si>
  <si>
    <t>Přesun hmot pro podlahy z dlaždic, výšky do 12 m</t>
  </si>
  <si>
    <t>776</t>
  </si>
  <si>
    <t>Podlahy povlakové</t>
  </si>
  <si>
    <t>776521200R00</t>
  </si>
  <si>
    <t>Lepení povlakových podlah z dílců PVC a CV (vinyl)</t>
  </si>
  <si>
    <t>přízemí:13,02</t>
  </si>
  <si>
    <t>patro:35,76+12,12</t>
  </si>
  <si>
    <t>776-01</t>
  </si>
  <si>
    <t xml:space="preserve">D PVC krytin </t>
  </si>
  <si>
    <t>60,9*1,15</t>
  </si>
  <si>
    <t>776421200R00</t>
  </si>
  <si>
    <t>Lepení podlahových soklíků k PVC podlahám,na lišty, (včetně  lišt)</t>
  </si>
  <si>
    <t>2,4+8,05+0,68+23,22+13,2</t>
  </si>
  <si>
    <t>776981112R00</t>
  </si>
  <si>
    <t>Lišta hliníková přechodová, stejná výška krytin , montáž + dodávka</t>
  </si>
  <si>
    <t>přízemí:1,1+0,8+0,7+0,7+0,7+0,8+0,8</t>
  </si>
  <si>
    <t>patro:0,8+0,8+0,6</t>
  </si>
  <si>
    <t>776511810R00</t>
  </si>
  <si>
    <t>Odstranění PVC a koberců lepených bez podložky</t>
  </si>
  <si>
    <t>51,32+8,09+18,42</t>
  </si>
  <si>
    <t>998776202R00</t>
  </si>
  <si>
    <t>Přesun hmot pro podlahy povlakové, výšky do 12 m</t>
  </si>
  <si>
    <t>781</t>
  </si>
  <si>
    <t>Obklady keramické</t>
  </si>
  <si>
    <t>781230121R00</t>
  </si>
  <si>
    <t>Obkládání stěn vnitř.keram. do tmele do 300x300 mm</t>
  </si>
  <si>
    <t>přízemí m.1.3, 1.4:(3,23+1,95+3,9+4+4,13+2,03)*2</t>
  </si>
  <si>
    <t>přízemí  m1.6:1,6*1,06+1,45*2*2</t>
  </si>
  <si>
    <t>patro m.2.1, 2.3:2,4*0,6+(2+0,33+0,7)*0,6</t>
  </si>
  <si>
    <t>patro m.2.4:1,4*1,36+1,92*2+2,52*2-0,6*1,97</t>
  </si>
  <si>
    <t>781-01</t>
  </si>
  <si>
    <t>D obklady keramické</t>
  </si>
  <si>
    <t>998781202R00</t>
  </si>
  <si>
    <t>Přesun hmot pro obklady keramické, výšky do 12 m</t>
  </si>
  <si>
    <t>783</t>
  </si>
  <si>
    <t>Nátěry</t>
  </si>
  <si>
    <t>783782209R00</t>
  </si>
  <si>
    <t>Nátěr tesařských konstrukcí Bochemitem Plus 2x</t>
  </si>
  <si>
    <t>vrcholová vaznice:7*(0,16+0,2)*2</t>
  </si>
  <si>
    <t>kontralatě - s.objekt:5,25*31*(0,05+0,04)*2</t>
  </si>
  <si>
    <t>kontralatě - přístavek:4,8*8*(0,06+0,04)*2</t>
  </si>
  <si>
    <t>latě:140,4*0,48</t>
  </si>
  <si>
    <t>783-01</t>
  </si>
  <si>
    <t>Protipožární  na požární odolností R30 nátěr , dřevěných konstrukcí</t>
  </si>
  <si>
    <t>kleštiny:3*13*(0,08+0,16)*2</t>
  </si>
  <si>
    <t>palubky podhled:4,72*7,8</t>
  </si>
  <si>
    <t>784</t>
  </si>
  <si>
    <t>Malby</t>
  </si>
  <si>
    <t>784195222R00</t>
  </si>
  <si>
    <t>Malba Primalex Plus, barva, bez penetrace, 2 x</t>
  </si>
  <si>
    <t>přístavba:3*(4,25*2+2,05+7,8)</t>
  </si>
  <si>
    <t>stáv.obj.přízemí:2,72*(5*2+2,93*4+1,35*4+1,4*4+2,93*4+3,25+1,97+0,8*2+2,03)</t>
  </si>
  <si>
    <t>stáv.obj.přízemí:16,1*2,55</t>
  </si>
  <si>
    <t>schod.prostor:3,8*2,77+2,62*2,55+26,7*2</t>
  </si>
  <si>
    <t>stáv.obj. podkroví:6,55*0,9*2+11,8*4+(2,4+0,52+1,8)*0,9+3*1,95+1,15*0,9</t>
  </si>
  <si>
    <t>sdk podhled:90,787+7,78+3,23</t>
  </si>
  <si>
    <t>strop přízemí:11,87+3,82+3,96+1,54+15,9+5,71+2,5</t>
  </si>
  <si>
    <t>784191201R00</t>
  </si>
  <si>
    <t>Penetrace podkladu hloubková Primalex 1x</t>
  </si>
  <si>
    <t>M21</t>
  </si>
  <si>
    <t>Elektromontáže</t>
  </si>
  <si>
    <t>21-01</t>
  </si>
  <si>
    <t>Elektroinstalace</t>
  </si>
  <si>
    <t>#RTSROZP#</t>
  </si>
  <si>
    <t>Položkový rozpočet</t>
  </si>
  <si>
    <t>Zakázka:</t>
  </si>
  <si>
    <t>Misto</t>
  </si>
  <si>
    <t>Rozpočet:</t>
  </si>
  <si>
    <t>Objednatel:</t>
  </si>
  <si>
    <t>IČ:</t>
  </si>
  <si>
    <t>DIČ:</t>
  </si>
  <si>
    <t>Projektant:</t>
  </si>
  <si>
    <t>Zhotovitel:</t>
  </si>
  <si>
    <t>BOGUAJ Stavební inženýrství, s.r.o.</t>
  </si>
  <si>
    <t>28780736</t>
  </si>
  <si>
    <t>53941</t>
  </si>
  <si>
    <t>Kameničky 41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</si>
  <si>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</si>
  <si>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</si>
  <si>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</si>
  <si>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</si>
  <si>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</si>
  <si>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</si>
  <si>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</si>
  <si>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</si>
  <si>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</si>
  <si>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</si>
  <si>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</si>
  <si>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</si>
  <si>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</si>
  <si>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</si>
  <si>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</si>
  <si>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</si>
  <si>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</si>
  <si>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</si>
  <si>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</si>
  <si>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</si>
  <si>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</si>
  <si>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</si>
  <si>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</si>
  <si>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</si>
  <si>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</si>
  <si>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</si>
  <si>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</si>
  <si>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</si>
  <si>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</si>
  <si>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</si>
  <si>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</si>
  <si>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767-05</t>
  </si>
  <si>
    <t>962-01</t>
  </si>
  <si>
    <t>BUDOVA Č.2</t>
  </si>
  <si>
    <t>přístavba</t>
  </si>
  <si>
    <t>34,13*2,1*0,001*1,2</t>
  </si>
  <si>
    <t>(29,9+13,1+15,82)*2,1*0,001*1,2</t>
  </si>
  <si>
    <t>(35,76+6,73+17,38)*2,1*0,001*1,2</t>
  </si>
  <si>
    <t>'přístavba</t>
  </si>
  <si>
    <t>41,61*3,08*0,001*1,2</t>
  </si>
  <si>
    <t>Výztuž základových desek ze svařovaných sití KARI 100/100/5</t>
  </si>
  <si>
    <t>Výztuž mazanin svařovanou sítí z drátů Kari 150/150/5</t>
  </si>
  <si>
    <t>'stáv.obj.</t>
  </si>
  <si>
    <t>(29,9+13,1+15,82)*3,08*0,001*1,2</t>
  </si>
  <si>
    <t>Kanalizace splašková, vnitřní a vnější</t>
  </si>
  <si>
    <t>Dešťová kanalizace</t>
  </si>
  <si>
    <t>Vodovod vnitřní a vnější</t>
  </si>
  <si>
    <t>Ústřední vytápění</t>
  </si>
  <si>
    <t>Zdroj vytápění, rozvody vytápění, vzduchotechnika- nucené větrání</t>
  </si>
  <si>
    <t>731-01</t>
  </si>
  <si>
    <t>7211</t>
  </si>
  <si>
    <t>7212</t>
  </si>
  <si>
    <t>827-01</t>
  </si>
  <si>
    <t>7212-01</t>
  </si>
  <si>
    <t>7211-01</t>
  </si>
  <si>
    <t>827</t>
  </si>
  <si>
    <t>731</t>
  </si>
  <si>
    <t>římsy</t>
  </si>
  <si>
    <t>0,6*(12,6+16)+0,6*4,9*2</t>
  </si>
  <si>
    <t>963 01-6111.R00</t>
  </si>
  <si>
    <t>DMTZ podhledu SDK, kovová kce., 1xoplášť.12,5 mm</t>
  </si>
  <si>
    <t>(3,6*2+0,6)*((2,5+4,5)/2)</t>
  </si>
  <si>
    <t>podkroví - podhledy</t>
  </si>
  <si>
    <t>962 03-2631.R00</t>
  </si>
  <si>
    <t>Bourání zdiva komínového z cihel na MVC</t>
  </si>
  <si>
    <t>Demontáž zařizovacích předmětů</t>
  </si>
  <si>
    <t>113 10-6231.R00</t>
  </si>
  <si>
    <t>Rozebrání dlažeb ze zámkové dlažby v kamenivu</t>
  </si>
  <si>
    <t>Kácení a prořez stromů a keřů,přesazení keřů, likvidace porostu po fasádě</t>
  </si>
  <si>
    <t>953-02</t>
  </si>
  <si>
    <t>Provedení drážek ve zdivu pro vedení rozvodů, vytápění, elektro a vody</t>
  </si>
  <si>
    <t>953-03</t>
  </si>
  <si>
    <t>Provedení prostupů pro rozvody vytápění, elektro, vody</t>
  </si>
  <si>
    <t>766-25</t>
  </si>
  <si>
    <t>767-06</t>
  </si>
  <si>
    <t>01_02</t>
  </si>
  <si>
    <t>Hloubení rýh š.do 60 cm v hor.3 do 50 m3, strojně</t>
  </si>
  <si>
    <t>stáv.objekt</t>
  </si>
  <si>
    <t>čerpadlo:0,4*1,2*1*2</t>
  </si>
  <si>
    <t>Dozdívka mezi ocel nosníky</t>
  </si>
  <si>
    <t>346 24-4381.R00</t>
  </si>
  <si>
    <t>Plentování ocelových nosníků výšky do 20 cm</t>
  </si>
  <si>
    <t>003-03</t>
  </si>
  <si>
    <t>přístavba:4,65</t>
  </si>
  <si>
    <t>003-04</t>
  </si>
  <si>
    <t>stupně</t>
  </si>
  <si>
    <t>Vápenocem. Jednovrstvá štuková omítka s doplňkovými vlastnostmi stropů</t>
  </si>
  <si>
    <t>61-08</t>
  </si>
  <si>
    <t>přístavba:2,9*(4,25+2,05+4,42+1,15)-1,8*1,8</t>
  </si>
  <si>
    <t>Zateplení stěn budov deskami z miner.vaty tl.160mm, s hmoždinkami s plastovým trnem</t>
  </si>
  <si>
    <t>Zateplení stěn budov deskami z extrud. polystyrénu, XPS tl.160mm, s hmoždinkami s plastovým trnem</t>
  </si>
  <si>
    <t>Vápenocem.  jednovrstvá štuková omítka s doplňkovými vlastnostmi(viz specifikace)</t>
  </si>
  <si>
    <t>Očištění vnějšího zdiva  tlakovou vodou slož.1-2</t>
  </si>
  <si>
    <t>Výztuž schodišťových konstrukcí z ocelí 10505®</t>
  </si>
  <si>
    <t>Výztuž schodišťových konstrukcí sítí Kari 150/150/8</t>
  </si>
  <si>
    <t>Podkroví SDK,OK CD,záv.krokv.izolace,1xRFI tl.15, bez dodávky a montáže izolace</t>
  </si>
  <si>
    <t>Podhledy SDK, kovová.kce CD. 1x deska RBI 15 mm, vč revizních dvířek</t>
  </si>
  <si>
    <t>Adhezní postřik +vyrovnávací sanační omítka</t>
  </si>
  <si>
    <t>(4,7+2,5+5,15+1,6)*0,2</t>
  </si>
  <si>
    <t>Injektáže stáv. zdiva na bázi  silan-siloxanové bázi, 80% účiné látky - tl.35, 43cm</t>
  </si>
  <si>
    <t>Injektáže stáv. zdiva na bázi  silan-siloxanové bázi, 80% účiné látky - tl.70, 85, 88cm</t>
  </si>
  <si>
    <t>61-09</t>
  </si>
  <si>
    <t>61-10</t>
  </si>
  <si>
    <t>4,82*0,35+4,82*0,43</t>
  </si>
  <si>
    <t>12,5*0,7+6,4*0,85+10,3*0,7+2,95*0,88+2,3*0,88+4,44*0,8</t>
  </si>
  <si>
    <t>Jádrová vápenocem.omítka+lepící stěrková vrstva , síťovina+ podkladní nátěr + silikonová omítka v příplatkovém odstínu</t>
  </si>
  <si>
    <t>Podnátěrová hydrofobizace soklu přístavby ( do výšky 20cm nad terén)</t>
  </si>
  <si>
    <t>Adhezní postřik+jádrová omítka</t>
  </si>
  <si>
    <t>(5,32*3,5+0,6*7,3+(13,03+2,6)*3,9+37,8+5)*1,1</t>
  </si>
  <si>
    <t>Obložení  cementovláknitou deskou na ocelový pozink., rošt,vč. dod.+ vč.difuzně otevřené vodotěsné fólie</t>
  </si>
  <si>
    <t>62-10</t>
  </si>
  <si>
    <t>138,88*4</t>
  </si>
  <si>
    <t>(2,27+3,04+3,48+13,37+15,11)*0,07</t>
  </si>
  <si>
    <t>65*14</t>
  </si>
  <si>
    <t>D - asfaltový modifikovaný pás - střední radon. riziko tl.4mm</t>
  </si>
  <si>
    <t>M izolace proti zemní vlhkosti foliemi nopovými , vč. dod.nopové folie, vč.kovové ukončovací lišty</t>
  </si>
  <si>
    <t>M+D parotěsné fólie vč.přelepení spojů systémovou páskou</t>
  </si>
  <si>
    <t>D tepelné izolace miner.vlna tl.130mm,80% stáv.iz., 20% nové</t>
  </si>
  <si>
    <t>stáv. objekt - střecha:140,39*1,1*0,2</t>
  </si>
  <si>
    <t>přístavek</t>
  </si>
  <si>
    <t>4,8*8*0,08*0,24*1,25</t>
  </si>
  <si>
    <t>2,4*6*0,08*0,24*1,25</t>
  </si>
  <si>
    <t>7,8*0,08*0,24*1,25</t>
  </si>
  <si>
    <t>5,75*0,08*0,24*1,25</t>
  </si>
  <si>
    <t>Demontáž vázaných konstrukcí hraněných do 120 cm2, podlahy přízemí</t>
  </si>
  <si>
    <t>Krytina hladká z Pz , svitky š.670 mm do 30° - falcování</t>
  </si>
  <si>
    <t>M+D děrovaný plech r.š.300mm+ výztužný plech r.š.200mm (pol.K10)</t>
  </si>
  <si>
    <t>M+D zatahovací pás r.š.400mm+ výztužný plech r.š.350mm (pol.K9)</t>
  </si>
  <si>
    <t>M+D zatahovací pás r.š.150mm+ závětrná lišta r.š.450mm (pol.K11)</t>
  </si>
  <si>
    <t>M+D zatahovací pás r.š.150+ závětrná lišta r.š.300mm (pol.K12)</t>
  </si>
  <si>
    <t>Lemování zdiva, napojení na plech. krytinu r.š.350mm</t>
  </si>
  <si>
    <t>764-07</t>
  </si>
  <si>
    <t>Okapový plech r.š.250mm</t>
  </si>
  <si>
    <t>764-08</t>
  </si>
  <si>
    <t xml:space="preserve">Krytina betonová Bramac, střechy ostatní, včetně doplňků </t>
  </si>
  <si>
    <t>Dod. beton.krytiny Bramac vč. doplňků - 50% plochy nová krytina</t>
  </si>
  <si>
    <t>M+D vnitřních dveří plných EW30 DP1, rozm.800/1970, protipožární, do ocel.zárubně, vč. kování (pol.12)</t>
  </si>
  <si>
    <t>M+D dřevěného jednokřídl. okna , (profil euro) rozm.1170/2100 (pol.04)</t>
  </si>
  <si>
    <t>M+D zastíňující  rolety, vel.780/1400 - střešní okna</t>
  </si>
  <si>
    <t>M+D zastíňující  rolety, vel.780/1180 - střešní okna</t>
  </si>
  <si>
    <t>Osazení hliníkové mřížky do vnitřních dveří,vč.dod. Rozm.475x80mm</t>
  </si>
  <si>
    <t>Montáž + dod. parapetních desek š.do 30 cm,dl.do 210 cm, dřevotříska</t>
  </si>
  <si>
    <t>M + dod. dřevěných lepených nosníků pr.80/240mm,, (krokve, stojky, příčné prvky, spoje)+ lakování</t>
  </si>
  <si>
    <t>Osazení + dod. vrcholové vaznice 2x Uč.200 , vč.zákl nátěru</t>
  </si>
  <si>
    <t>Osazení + dod. ocelového sloupku, jakl 120/120/5, vč. zákl. nátěru</t>
  </si>
  <si>
    <t>M+D schodišťového zábradlí  s nátěrem (2x email ) ,předp. 150kg</t>
  </si>
  <si>
    <t>M+D ocelové, žárově zinkované plošiny pro tepelné čerpadlo, vč. spojovacího materiálu a kotvení, včetně dřev. laťování zadní horní stěny (pl.6m2)</t>
  </si>
  <si>
    <t>Montáž vstupní čistící zóny vel.0,8x1,2m, vč.dod. rámu z Al profilů+ textilní rohože v18mm</t>
  </si>
  <si>
    <t>D keramická dlažba 25x25cm</t>
  </si>
  <si>
    <t>Obklad soklíků keram.stupňov., tmel, H 7 cm</t>
  </si>
  <si>
    <t>6,99*0,07*1,2</t>
  </si>
  <si>
    <t>43,439*1,2</t>
  </si>
  <si>
    <t>8,59+8,96+21,056+29,425</t>
  </si>
  <si>
    <t>68,031*1,5</t>
  </si>
  <si>
    <t>1,6*3,35+2,05*2,9+4,7*2*(2,9+3,35)/2</t>
  </si>
  <si>
    <t>5*13,1+5*(14,5+12,6)/2</t>
  </si>
  <si>
    <t>5+4,2)*(1,5+2,46)/4</t>
  </si>
  <si>
    <t>stáv.obj.- přízemí</t>
  </si>
  <si>
    <t>stáv.obj.- patro</t>
  </si>
  <si>
    <t>Jádrová vyrovnávací vrstva -omítka v pruzích - 25%</t>
  </si>
  <si>
    <t>Obklad soklíků keram.rovných, tmel,výška 7 cm</t>
  </si>
  <si>
    <t>M+D dřevěné okrasné  laťování na obvodovém zdivu přístavby na ploše 9m2</t>
  </si>
  <si>
    <t>venkovní dl.</t>
  </si>
  <si>
    <t>3+0,2</t>
  </si>
  <si>
    <t>0,62*2,7*1,2</t>
  </si>
  <si>
    <t>schody venkovní</t>
  </si>
  <si>
    <t>Hloubkové zpevnění  povrchu pomocí minerálního čistého křemičitanu(fixativ)</t>
  </si>
  <si>
    <t>4,7+2,5+2,25+0,9+1,6</t>
  </si>
  <si>
    <t>M+D oplechování soklové části v pruhu výšky 120 a 150mm nad upraveným terénem (r.š.330)</t>
  </si>
  <si>
    <t>Lemování zdi v místě napojení pultové střechy restaurace a štítu stáv. objektu, r.š.250</t>
  </si>
  <si>
    <t>764-09</t>
  </si>
  <si>
    <t>766-26</t>
  </si>
  <si>
    <t>767-04</t>
  </si>
  <si>
    <t>M+D dělící příčky mezi šatnou a technickou místností -(ocel. kce + Tahokov + dřevotřísková laminovaná deska)</t>
  </si>
  <si>
    <t>M+D dřevěných vstupních dveří EI30 DP1, (profil euro) rozm.1000/2100 (pol.05), vč. systémové zárubně, se samozavíračem</t>
  </si>
  <si>
    <t>Oprava ostění oken a dveří po vybourání - dozdění ostění a nadpraží</t>
  </si>
  <si>
    <t>M+D sestava dřevěných jednokř. balkón.oken , (profil euro) rozm.1050/2490 (pol.03)- 3x3a + 2x3b, Truhlářské začištění vnitřní a vnější strany připojovací spáry oken, dřevěné lišty s nátěrem, předpoklad 20x30mm</t>
  </si>
  <si>
    <t>Vyzdění schodišťového stupně v dílně z bloku Ytong</t>
  </si>
  <si>
    <t>m 1.1:4,25*1,5</t>
  </si>
  <si>
    <t>781-02</t>
  </si>
  <si>
    <t>781-03</t>
  </si>
  <si>
    <t>Osazení + dod. zrcadel vel.0,6x1,0m do obkladu</t>
  </si>
  <si>
    <t>Osazení + dod. Zrcadla nad umývací žlab vel.2x1,0m do obkladu</t>
  </si>
  <si>
    <t>766-27</t>
  </si>
  <si>
    <t>M+D desky pod umyvadlo dřevotřísková laminová, vč kotvení do zdiva</t>
  </si>
  <si>
    <t xml:space="preserve">Dodávka ručních  hasících přístrojů práškových </t>
  </si>
  <si>
    <t>953-04</t>
  </si>
  <si>
    <t>4,8*8,9*1,3</t>
  </si>
  <si>
    <t>podkroví - napojení příček:0,5*6*1,5+0,5*3*2+10</t>
  </si>
  <si>
    <t>napojení příček:0,5*2*10+20</t>
  </si>
  <si>
    <t>(21,96+15,24+16,09+7,1+0,45)*2+40</t>
  </si>
  <si>
    <t>DDM Praha 10,  objekt č.2 Kolovraty</t>
  </si>
  <si>
    <t>soc.zař.+chodba:5*2,72+1,35*3*2,72+1,4*3*2,72+2,83*3*2,72+5*2</t>
  </si>
  <si>
    <t>soc.zař.+chodba:1,97*2,72+0,61*2*2,72+0,8*2*2,72+1,58*2*2,72+0,5*2*2+5*2</t>
  </si>
  <si>
    <t>patro:11,8*2+4,2*2+1,25*3,1*2+1,922*3,1*2+2*5</t>
  </si>
  <si>
    <t>stáv.obj. přízemí+přístavek:(21,96+15,24+16,09+7,1+0,45)*0,8+0,5*0,8*10+2*5*2</t>
  </si>
  <si>
    <t>stáv.obj. podkroví:1,3*2*(6,55+2,77)+1,3*(2,4+2,1+2,42)+15,5*4+4*2,5</t>
  </si>
  <si>
    <t>podkroví:3,8*2*(6,55+2,77)+3,8*3,4+3,8*1,15+1,3*2,05+4*5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</si>
</sst>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10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8"/>
      <color indexed="17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BC44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60">
    <xf numFmtId="0" fontId="0" fillId="0" borderId="0" xfId="0"/>
    <xf numFmtId="0" fontId="0" fillId="2" borderId="3" xfId="0" applyFill="1" applyBorder="1"/>
    <xf numFmtId="49" fontId="0" fillId="2" borderId="3" xfId="0" applyNumberFormat="1" applyFill="1" applyBorder="1"/>
    <xf numFmtId="0" fontId="0" fillId="2" borderId="4" xfId="0" applyFill="1" applyBorder="1"/>
    <xf numFmtId="0" fontId="2" fillId="0" borderId="6" xfId="0" applyFont="1" applyBorder="1" applyAlignment="1">
      <alignment vertical="top"/>
    </xf>
    <xf numFmtId="0" fontId="2" fillId="0" borderId="6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vertical="top" shrinkToFit="1"/>
    </xf>
    <xf numFmtId="4" fontId="2" fillId="0" borderId="7" xfId="0" applyNumberFormat="1" applyFont="1" applyBorder="1" applyAlignment="1">
      <alignment vertical="top" shrinkToFit="1"/>
    </xf>
    <xf numFmtId="0" fontId="2" fillId="0" borderId="7" xfId="0" applyFont="1" applyBorder="1" applyAlignment="1">
      <alignment vertical="top" shrinkToFit="1"/>
    </xf>
    <xf numFmtId="0" fontId="2" fillId="0" borderId="0" xfId="0" applyFont="1"/>
    <xf numFmtId="0" fontId="3" fillId="0" borderId="7" xfId="0" quotePrefix="1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vertical="top" wrapText="1" shrinkToFit="1"/>
    </xf>
    <xf numFmtId="0" fontId="0" fillId="2" borderId="8" xfId="0" applyFill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0" fontId="0" fillId="2" borderId="9" xfId="0" applyNumberFormat="1" applyFill="1" applyBorder="1" applyAlignment="1">
      <alignment horizontal="left" vertical="top" wrapText="1"/>
    </xf>
    <xf numFmtId="164" fontId="0" fillId="2" borderId="9" xfId="0" applyNumberFormat="1" applyFill="1" applyBorder="1" applyAlignment="1">
      <alignment vertical="top" shrinkToFit="1"/>
    </xf>
    <xf numFmtId="4" fontId="0" fillId="2" borderId="9" xfId="0" applyNumberFormat="1" applyFill="1" applyBorder="1" applyAlignment="1">
      <alignment vertical="top" shrinkToFit="1"/>
    </xf>
    <xf numFmtId="0" fontId="0" fillId="2" borderId="9" xfId="0" applyFill="1" applyBorder="1" applyAlignment="1">
      <alignment vertical="top" shrinkToFit="1"/>
    </xf>
    <xf numFmtId="0" fontId="2" fillId="0" borderId="8" xfId="0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vertical="top" shrinkToFit="1"/>
    </xf>
    <xf numFmtId="4" fontId="2" fillId="0" borderId="9" xfId="0" applyNumberFormat="1" applyFont="1" applyBorder="1" applyAlignment="1">
      <alignment vertical="top" shrinkToFit="1"/>
    </xf>
    <xf numFmtId="0" fontId="2" fillId="0" borderId="9" xfId="0" applyFont="1" applyBorder="1" applyAlignment="1">
      <alignment vertical="top" shrinkToFit="1"/>
    </xf>
    <xf numFmtId="49" fontId="0" fillId="0" borderId="0" xfId="0" applyNumberFormat="1"/>
    <xf numFmtId="0" fontId="0" fillId="0" borderId="13" xfId="0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2" borderId="19" xfId="0" applyFill="1" applyBorder="1"/>
    <xf numFmtId="49" fontId="0" fillId="2" borderId="20" xfId="0" applyNumberFormat="1" applyFill="1" applyBorder="1" applyAlignment="1"/>
    <xf numFmtId="49" fontId="0" fillId="2" borderId="20" xfId="0" applyNumberForma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 applyAlignment="1">
      <alignment vertical="top"/>
    </xf>
    <xf numFmtId="49" fontId="0" fillId="2" borderId="23" xfId="0" applyNumberFormat="1" applyFill="1" applyBorder="1" applyAlignment="1">
      <alignment vertical="top"/>
    </xf>
    <xf numFmtId="49" fontId="0" fillId="2" borderId="24" xfId="0" applyNumberFormat="1" applyFill="1" applyBorder="1" applyAlignment="1">
      <alignment vertical="top"/>
    </xf>
    <xf numFmtId="0" fontId="0" fillId="2" borderId="24" xfId="0" applyFill="1" applyBorder="1" applyAlignment="1">
      <alignment vertical="top"/>
    </xf>
    <xf numFmtId="164" fontId="0" fillId="2" borderId="24" xfId="0" applyNumberFormat="1" applyFill="1" applyBorder="1" applyAlignment="1">
      <alignment vertical="top"/>
    </xf>
    <xf numFmtId="4" fontId="0" fillId="2" borderId="24" xfId="0" applyNumberFormat="1" applyFill="1" applyBorder="1" applyAlignment="1">
      <alignment vertical="top"/>
    </xf>
    <xf numFmtId="0" fontId="3" fillId="0" borderId="7" xfId="0" applyNumberFormat="1" applyFont="1" applyBorder="1" applyAlignment="1">
      <alignment vertical="top" wrapText="1" shrinkToFit="1"/>
    </xf>
    <xf numFmtId="0" fontId="0" fillId="0" borderId="25" xfId="0" applyBorder="1"/>
    <xf numFmtId="0" fontId="0" fillId="0" borderId="28" xfId="0" applyBorder="1"/>
    <xf numFmtId="0" fontId="12" fillId="2" borderId="28" xfId="0" applyFont="1" applyFill="1" applyBorder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0" fillId="2" borderId="28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 indent="1"/>
    </xf>
    <xf numFmtId="0" fontId="0" fillId="2" borderId="33" xfId="0" applyFont="1" applyFill="1" applyBorder="1"/>
    <xf numFmtId="49" fontId="9" fillId="2" borderId="33" xfId="0" applyNumberFormat="1" applyFont="1" applyFill="1" applyBorder="1" applyAlignment="1">
      <alignment horizontal="left" vertical="center"/>
    </xf>
    <xf numFmtId="0" fontId="9" fillId="2" borderId="33" xfId="0" applyFont="1" applyFill="1" applyBorder="1"/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0" fontId="0" fillId="0" borderId="28" xfId="0" applyFont="1" applyBorder="1" applyAlignment="1">
      <alignment horizontal="left" vertical="center" indent="1"/>
    </xf>
    <xf numFmtId="0" fontId="0" fillId="0" borderId="0" xfId="0" applyBorder="1"/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1" xfId="0" applyBorder="1" applyAlignment="1"/>
    <xf numFmtId="0" fontId="9" fillId="0" borderId="28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49" fontId="9" fillId="0" borderId="33" xfId="0" applyNumberFormat="1" applyFont="1" applyBorder="1" applyAlignment="1">
      <alignment horizontal="right" vertical="center"/>
    </xf>
    <xf numFmtId="49" fontId="9" fillId="0" borderId="33" xfId="0" applyNumberFormat="1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/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9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left" indent="1"/>
    </xf>
    <xf numFmtId="0" fontId="9" fillId="0" borderId="33" xfId="0" applyFont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/>
    <xf numFmtId="0" fontId="0" fillId="0" borderId="33" xfId="0" applyBorder="1" applyAlignment="1">
      <alignment horizontal="right"/>
    </xf>
    <xf numFmtId="0" fontId="0" fillId="0" borderId="33" xfId="0" applyFont="1" applyBorder="1" applyAlignment="1">
      <alignment horizontal="right" vertical="center"/>
    </xf>
    <xf numFmtId="0" fontId="0" fillId="0" borderId="35" xfId="0" applyFont="1" applyBorder="1" applyAlignment="1">
      <alignment horizontal="left" vertical="top" indent="1"/>
    </xf>
    <xf numFmtId="0" fontId="0" fillId="0" borderId="29" xfId="0" applyBorder="1" applyAlignment="1">
      <alignment vertical="top"/>
    </xf>
    <xf numFmtId="0" fontId="9" fillId="0" borderId="29" xfId="0" applyFont="1" applyFill="1" applyBorder="1" applyAlignment="1">
      <alignment horizontal="left" vertical="top"/>
    </xf>
    <xf numFmtId="0" fontId="9" fillId="0" borderId="29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Border="1" applyAlignment="1"/>
    <xf numFmtId="0" fontId="0" fillId="0" borderId="33" xfId="0" applyBorder="1" applyAlignment="1">
      <alignment horizontal="left"/>
    </xf>
    <xf numFmtId="49" fontId="0" fillId="0" borderId="28" xfId="0" applyNumberFormat="1" applyBorder="1"/>
    <xf numFmtId="49" fontId="0" fillId="0" borderId="36" xfId="0" applyNumberFormat="1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9" fillId="0" borderId="36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/>
    <xf numFmtId="0" fontId="0" fillId="0" borderId="36" xfId="0" applyBorder="1" applyAlignment="1">
      <alignment horizontal="left" indent="1"/>
    </xf>
    <xf numFmtId="1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9" fillId="0" borderId="1" xfId="0" applyFont="1" applyBorder="1" applyAlignment="1">
      <alignment vertical="center"/>
    </xf>
    <xf numFmtId="49" fontId="0" fillId="0" borderId="37" xfId="0" applyNumberFormat="1" applyFont="1" applyBorder="1" applyAlignment="1">
      <alignment horizontal="left" vertical="center"/>
    </xf>
    <xf numFmtId="0" fontId="0" fillId="0" borderId="36" xfId="0" applyBorder="1" applyAlignment="1">
      <alignment horizontal="left" vertical="center" indent="1"/>
    </xf>
    <xf numFmtId="1" fontId="9" fillId="0" borderId="5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/>
    </xf>
    <xf numFmtId="0" fontId="0" fillId="0" borderId="33" xfId="0" applyBorder="1"/>
    <xf numFmtId="1" fontId="9" fillId="0" borderId="8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4" fontId="7" fillId="2" borderId="10" xfId="0" applyNumberFormat="1" applyFon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0" fontId="0" fillId="2" borderId="10" xfId="0" applyFill="1" applyBorder="1"/>
    <xf numFmtId="49" fontId="9" fillId="2" borderId="39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9" fillId="0" borderId="33" xfId="0" applyFont="1" applyBorder="1" applyAlignment="1">
      <alignment vertical="top"/>
    </xf>
    <xf numFmtId="14" fontId="9" fillId="0" borderId="33" xfId="0" applyNumberFormat="1" applyFont="1" applyBorder="1" applyAlignment="1">
      <alignment horizontal="center" vertical="top"/>
    </xf>
    <xf numFmtId="0" fontId="9" fillId="0" borderId="28" xfId="0" applyFont="1" applyBorder="1"/>
    <xf numFmtId="0" fontId="9" fillId="0" borderId="0" xfId="0" applyFont="1" applyBorder="1"/>
    <xf numFmtId="0" fontId="9" fillId="0" borderId="33" xfId="0" applyFont="1" applyBorder="1"/>
    <xf numFmtId="0" fontId="9" fillId="0" borderId="33" xfId="0" applyFont="1" applyBorder="1" applyAlignment="1"/>
    <xf numFmtId="0" fontId="9" fillId="0" borderId="31" xfId="0" applyFont="1" applyBorder="1" applyAlignment="1">
      <alignment horizontal="right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40" xfId="0" applyBorder="1"/>
    <xf numFmtId="0" fontId="0" fillId="0" borderId="11" xfId="0" applyBorder="1"/>
    <xf numFmtId="0" fontId="0" fillId="0" borderId="11" xfId="0" applyBorder="1" applyAlignment="1"/>
    <xf numFmtId="0" fontId="0" fillId="0" borderId="41" xfId="0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3" fontId="0" fillId="0" borderId="6" xfId="0" applyNumberFormat="1" applyBorder="1"/>
    <xf numFmtId="3" fontId="16" fillId="2" borderId="42" xfId="0" applyNumberFormat="1" applyFont="1" applyFill="1" applyBorder="1" applyAlignment="1">
      <alignment vertical="center"/>
    </xf>
    <xf numFmtId="3" fontId="16" fillId="2" borderId="29" xfId="0" applyNumberFormat="1" applyFont="1" applyFill="1" applyBorder="1" applyAlignment="1">
      <alignment vertical="center"/>
    </xf>
    <xf numFmtId="3" fontId="16" fillId="2" borderId="29" xfId="0" applyNumberFormat="1" applyFont="1" applyFill="1" applyBorder="1" applyAlignment="1">
      <alignment vertical="center" wrapText="1"/>
    </xf>
    <xf numFmtId="3" fontId="17" fillId="2" borderId="43" xfId="0" applyNumberFormat="1" applyFont="1" applyFill="1" applyBorder="1" applyAlignment="1">
      <alignment horizontal="center" vertical="center" wrapText="1" shrinkToFit="1"/>
    </xf>
    <xf numFmtId="3" fontId="16" fillId="2" borderId="43" xfId="0" applyNumberFormat="1" applyFont="1" applyFill="1" applyBorder="1" applyAlignment="1">
      <alignment horizontal="center" vertical="center" wrapText="1" shrinkToFit="1"/>
    </xf>
    <xf numFmtId="3" fontId="16" fillId="2" borderId="43" xfId="0" applyNumberFormat="1" applyFont="1" applyFill="1" applyBorder="1" applyAlignment="1">
      <alignment horizontal="center" vertical="center" wrapText="1"/>
    </xf>
    <xf numFmtId="3" fontId="0" fillId="0" borderId="44" xfId="0" applyNumberFormat="1" applyBorder="1" applyAlignment="1"/>
    <xf numFmtId="3" fontId="10" fillId="0" borderId="45" xfId="0" applyNumberFormat="1" applyFont="1" applyBorder="1" applyAlignment="1">
      <alignment horizontal="right" wrapText="1" shrinkToFit="1"/>
    </xf>
    <xf numFmtId="3" fontId="10" fillId="0" borderId="45" xfId="0" applyNumberFormat="1" applyFont="1" applyBorder="1" applyAlignment="1">
      <alignment horizontal="right" shrinkToFit="1"/>
    </xf>
    <xf numFmtId="3" fontId="0" fillId="0" borderId="45" xfId="0" applyNumberFormat="1" applyBorder="1" applyAlignment="1">
      <alignment shrinkToFit="1"/>
    </xf>
    <xf numFmtId="3" fontId="0" fillId="0" borderId="45" xfId="0" applyNumberFormat="1" applyBorder="1" applyAlignment="1"/>
    <xf numFmtId="3" fontId="0" fillId="3" borderId="47" xfId="0" applyNumberFormat="1" applyFill="1" applyBorder="1" applyAlignment="1">
      <alignment wrapText="1" shrinkToFit="1"/>
    </xf>
    <xf numFmtId="3" fontId="0" fillId="3" borderId="47" xfId="0" applyNumberFormat="1" applyFill="1" applyBorder="1" applyAlignment="1">
      <alignment shrinkToFit="1"/>
    </xf>
    <xf numFmtId="3" fontId="0" fillId="3" borderId="47" xfId="0" applyNumberFormat="1" applyFill="1" applyBorder="1" applyAlignment="1"/>
    <xf numFmtId="0" fontId="1" fillId="0" borderId="0" xfId="0" applyFont="1"/>
    <xf numFmtId="0" fontId="0" fillId="0" borderId="0" xfId="0" applyAlignment="1"/>
    <xf numFmtId="0" fontId="18" fillId="0" borderId="6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49" fontId="16" fillId="0" borderId="4" xfId="0" applyNumberFormat="1" applyFont="1" applyBorder="1" applyAlignment="1">
      <alignment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vertical="center"/>
    </xf>
    <xf numFmtId="0" fontId="16" fillId="0" borderId="6" xfId="0" applyFont="1" applyBorder="1"/>
    <xf numFmtId="4" fontId="0" fillId="0" borderId="0" xfId="0" applyNumberFormat="1"/>
    <xf numFmtId="4" fontId="0" fillId="0" borderId="0" xfId="0" applyNumberFormat="1" applyAlignment="1"/>
    <xf numFmtId="0" fontId="16" fillId="4" borderId="44" xfId="0" applyFont="1" applyFill="1" applyBorder="1"/>
    <xf numFmtId="0" fontId="16" fillId="4" borderId="20" xfId="0" applyFont="1" applyFill="1" applyBorder="1"/>
    <xf numFmtId="4" fontId="16" fillId="4" borderId="20" xfId="0" applyNumberFormat="1" applyFont="1" applyFill="1" applyBorder="1" applyAlignment="1">
      <alignment horizontal="center"/>
    </xf>
    <xf numFmtId="4" fontId="16" fillId="4" borderId="20" xfId="0" applyNumberFormat="1" applyFont="1" applyFill="1" applyBorder="1" applyAlignment="1"/>
    <xf numFmtId="4" fontId="16" fillId="4" borderId="46" xfId="0" applyNumberFormat="1" applyFont="1" applyFill="1" applyBorder="1" applyAlignment="1"/>
    <xf numFmtId="4" fontId="16" fillId="0" borderId="7" xfId="0" applyNumberFormat="1" applyFont="1" applyBorder="1" applyAlignment="1">
      <alignment vertical="center"/>
    </xf>
    <xf numFmtId="0" fontId="2" fillId="0" borderId="44" xfId="0" applyFont="1" applyBorder="1" applyAlignment="1">
      <alignment vertical="top"/>
    </xf>
    <xf numFmtId="0" fontId="2" fillId="0" borderId="44" xfId="0" applyNumberFormat="1" applyFont="1" applyBorder="1" applyAlignment="1">
      <alignment vertical="top"/>
    </xf>
    <xf numFmtId="0" fontId="2" fillId="0" borderId="45" xfId="0" applyNumberFormat="1" applyFont="1" applyBorder="1" applyAlignment="1">
      <alignment horizontal="left" vertical="top" wrapText="1"/>
    </xf>
    <xf numFmtId="0" fontId="2" fillId="0" borderId="46" xfId="0" applyFont="1" applyBorder="1" applyAlignment="1">
      <alignment vertical="top" shrinkToFit="1"/>
    </xf>
    <xf numFmtId="164" fontId="2" fillId="0" borderId="45" xfId="0" applyNumberFormat="1" applyFont="1" applyBorder="1" applyAlignment="1">
      <alignment vertical="top" shrinkToFit="1"/>
    </xf>
    <xf numFmtId="4" fontId="2" fillId="0" borderId="45" xfId="0" applyNumberFormat="1" applyFont="1" applyBorder="1" applyAlignment="1">
      <alignment vertical="top" shrinkToFit="1"/>
    </xf>
    <xf numFmtId="0" fontId="3" fillId="0" borderId="7" xfId="0" applyNumberFormat="1" applyFont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11" fillId="0" borderId="6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/>
    </xf>
    <xf numFmtId="0" fontId="2" fillId="0" borderId="0" xfId="0" applyFont="1" applyFill="1"/>
    <xf numFmtId="0" fontId="2" fillId="0" borderId="6" xfId="0" applyFont="1" applyFill="1" applyBorder="1" applyAlignment="1">
      <alignment vertical="top"/>
    </xf>
    <xf numFmtId="0" fontId="2" fillId="0" borderId="6" xfId="0" applyNumberFormat="1" applyFont="1" applyFill="1" applyBorder="1" applyAlignment="1">
      <alignment vertical="top"/>
    </xf>
    <xf numFmtId="0" fontId="3" fillId="0" borderId="7" xfId="0" quotePrefix="1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vertical="top" wrapText="1" shrinkToFit="1"/>
    </xf>
    <xf numFmtId="164" fontId="3" fillId="0" borderId="7" xfId="0" applyNumberFormat="1" applyFont="1" applyFill="1" applyBorder="1" applyAlignment="1">
      <alignment vertical="top" wrapText="1" shrinkToFit="1"/>
    </xf>
    <xf numFmtId="4" fontId="2" fillId="0" borderId="7" xfId="0" applyNumberFormat="1" applyFont="1" applyFill="1" applyBorder="1" applyAlignment="1">
      <alignment vertical="top" shrinkToFit="1"/>
    </xf>
    <xf numFmtId="0" fontId="0" fillId="0" borderId="0" xfId="0" applyFill="1"/>
    <xf numFmtId="0" fontId="3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shrinkToFit="1"/>
    </xf>
    <xf numFmtId="164" fontId="2" fillId="0" borderId="7" xfId="0" applyNumberFormat="1" applyFont="1" applyFill="1" applyBorder="1" applyAlignment="1">
      <alignment vertical="top" shrinkToFit="1"/>
    </xf>
    <xf numFmtId="49" fontId="16" fillId="0" borderId="6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4" fontId="16" fillId="0" borderId="7" xfId="0" applyNumberFormat="1" applyFont="1" applyBorder="1" applyAlignment="1">
      <alignment vertical="center"/>
    </xf>
    <xf numFmtId="4" fontId="18" fillId="4" borderId="45" xfId="0" applyNumberFormat="1" applyFont="1" applyFill="1" applyBorder="1" applyAlignment="1"/>
    <xf numFmtId="49" fontId="16" fillId="0" borderId="8" xfId="0" applyNumberFormat="1" applyFont="1" applyBorder="1" applyAlignment="1">
      <alignment vertical="center" wrapText="1"/>
    </xf>
    <xf numFmtId="49" fontId="16" fillId="0" borderId="33" xfId="0" applyNumberFormat="1" applyFont="1" applyBorder="1" applyAlignment="1">
      <alignment vertical="center" wrapText="1"/>
    </xf>
    <xf numFmtId="4" fontId="16" fillId="0" borderId="9" xfId="0" applyNumberFormat="1" applyFont="1" applyBorder="1" applyAlignment="1">
      <alignment vertical="center"/>
    </xf>
    <xf numFmtId="0" fontId="0" fillId="0" borderId="29" xfId="0" applyBorder="1" applyAlignment="1">
      <alignment horizontal="center"/>
    </xf>
    <xf numFmtId="4" fontId="18" fillId="0" borderId="44" xfId="0" applyNumberFormat="1" applyFont="1" applyFill="1" applyBorder="1" applyAlignment="1"/>
    <xf numFmtId="4" fontId="18" fillId="0" borderId="46" xfId="0" applyNumberFormat="1" applyFont="1" applyFill="1" applyBorder="1" applyAlignment="1"/>
    <xf numFmtId="4" fontId="14" fillId="0" borderId="8" xfId="0" applyNumberFormat="1" applyFont="1" applyBorder="1" applyAlignment="1">
      <alignment horizontal="right" vertical="center"/>
    </xf>
    <xf numFmtId="4" fontId="14" fillId="0" borderId="33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5" fillId="2" borderId="10" xfId="0" applyNumberFormat="1" applyFont="1" applyFill="1" applyBorder="1" applyAlignment="1">
      <alignment horizontal="right" vertical="center"/>
    </xf>
    <xf numFmtId="2" fontId="15" fillId="2" borderId="10" xfId="0" applyNumberFormat="1" applyFont="1" applyFill="1" applyBorder="1" applyAlignment="1">
      <alignment horizontal="right" vertical="center"/>
    </xf>
    <xf numFmtId="4" fontId="14" fillId="0" borderId="5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2" xfId="0" applyNumberFormat="1" applyFont="1" applyBorder="1" applyAlignment="1">
      <alignment horizontal="right" vertical="center" indent="1"/>
    </xf>
    <xf numFmtId="4" fontId="13" fillId="0" borderId="37" xfId="0" applyNumberFormat="1" applyFont="1" applyBorder="1" applyAlignment="1">
      <alignment horizontal="right" vertical="center" inden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1" fontId="0" fillId="0" borderId="33" xfId="0" applyNumberFormat="1" applyFont="1" applyBorder="1" applyAlignment="1">
      <alignment horizontal="right" indent="1"/>
    </xf>
    <xf numFmtId="0" fontId="0" fillId="0" borderId="33" xfId="0" applyFont="1" applyBorder="1" applyAlignment="1">
      <alignment horizontal="right" indent="1"/>
    </xf>
    <xf numFmtId="0" fontId="0" fillId="0" borderId="34" xfId="0" applyFont="1" applyBorder="1" applyAlignment="1">
      <alignment horizontal="right" indent="1"/>
    </xf>
    <xf numFmtId="4" fontId="14" fillId="0" borderId="5" xfId="0" applyNumberFormat="1" applyFont="1" applyBorder="1" applyAlignment="1">
      <alignment horizontal="right" vertical="center" indent="1"/>
    </xf>
    <xf numFmtId="4" fontId="14" fillId="0" borderId="2" xfId="0" applyNumberFormat="1" applyFont="1" applyBorder="1" applyAlignment="1">
      <alignment horizontal="right" vertical="center" indent="1"/>
    </xf>
    <xf numFmtId="4" fontId="14" fillId="0" borderId="37" xfId="0" applyNumberFormat="1" applyFont="1" applyBorder="1" applyAlignment="1">
      <alignment horizontal="right" vertical="center" indent="1"/>
    </xf>
    <xf numFmtId="4" fontId="16" fillId="0" borderId="7" xfId="0" applyNumberFormat="1" applyFont="1" applyFill="1" applyBorder="1" applyAlignment="1"/>
    <xf numFmtId="4" fontId="16" fillId="0" borderId="6" xfId="0" applyNumberFormat="1" applyFont="1" applyFill="1" applyBorder="1" applyAlignment="1"/>
    <xf numFmtId="3" fontId="0" fillId="3" borderId="44" xfId="0" applyNumberFormat="1" applyFill="1" applyBorder="1"/>
    <xf numFmtId="3" fontId="0" fillId="3" borderId="1" xfId="0" applyNumberFormat="1" applyFill="1" applyBorder="1"/>
    <xf numFmtId="3" fontId="0" fillId="3" borderId="46" xfId="0" applyNumberFormat="1" applyFill="1" applyBorder="1"/>
    <xf numFmtId="0" fontId="18" fillId="2" borderId="3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vertical="center" wrapText="1"/>
    </xf>
    <xf numFmtId="49" fontId="16" fillId="0" borderId="29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49" fontId="16" fillId="0" borderId="44" xfId="0" applyNumberFormat="1" applyFont="1" applyBorder="1" applyAlignment="1">
      <alignment horizontal="left" vertical="center"/>
    </xf>
    <xf numFmtId="49" fontId="16" fillId="0" borderId="2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B1B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kopie%20ADATA%20UFS\IA%20-%20DDM%20Praha%2010\Rek.%20Kolovraty\Rekonstrukce%20objektu%202\Zad&#225;n&#237;\Podklady%20-%20rozpo&#269;ty\Rozpo&#269;et%20O2-%20celek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kopie%20ADATA%20UFS\IA%20-%20DDM%20Praha%2010\Rek.%20Kolovraty\Rekonstrukce%20objektu%202\Zad&#225;n&#237;\Podklady%20-%20rozpo&#269;ty\Rozpo&#269;et%20O2%20ter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  <sheetName val="Stavb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Objekt"/>
      <sheetName val="ELEKTRO"/>
      <sheetName val="List5"/>
    </sheetNames>
    <sheetDataSet>
      <sheetData sheetId="0"/>
      <sheetData sheetId="1">
        <row r="23">
          <cell r="G23">
            <v>0</v>
          </cell>
        </row>
        <row r="25">
          <cell r="G25">
            <v>3384313.7509931005</v>
          </cell>
        </row>
        <row r="29">
          <cell r="J29" t="str">
            <v>CZK</v>
          </cell>
        </row>
      </sheetData>
      <sheetData sheetId="2"/>
      <sheetData sheetId="3">
        <row r="8">
          <cell r="G8">
            <v>117974.4754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List1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80"/>
  <sheetViews>
    <sheetView showGridLines="0" topLeftCell="B1" zoomScale="115" zoomScaleNormal="115" zoomScaleSheetLayoutView="75" workbookViewId="0">
      <selection activeCell="N16" sqref="N16"/>
    </sheetView>
  </sheetViews>
  <sheetFormatPr defaultColWidth="9" defaultRowHeight="12.5" x14ac:dyDescent="0.25"/>
  <cols>
    <col min="1" max="1" width="8.453125" hidden="1" customWidth="1"/>
    <col min="2" max="2" width="9.1796875" customWidth="1"/>
    <col min="3" max="3" width="7.453125" customWidth="1"/>
    <col min="4" max="4" width="13.453125" customWidth="1"/>
    <col min="5" max="5" width="12.1796875" customWidth="1"/>
    <col min="6" max="6" width="11.453125" customWidth="1"/>
    <col min="7" max="7" width="12.7265625" style="153" customWidth="1"/>
    <col min="8" max="8" width="12.7265625" customWidth="1"/>
    <col min="9" max="9" width="12.7265625" style="153" customWidth="1"/>
    <col min="10" max="10" width="6.7265625" style="153" customWidth="1"/>
    <col min="11" max="11" width="4.26953125" customWidth="1"/>
    <col min="12" max="15" width="10.7265625" customWidth="1"/>
    <col min="257" max="257" width="0" hidden="1" customWidth="1"/>
    <col min="258" max="258" width="9.1796875" customWidth="1"/>
    <col min="259" max="259" width="7.453125" customWidth="1"/>
    <col min="260" max="260" width="13.453125" customWidth="1"/>
    <col min="261" max="261" width="12.1796875" customWidth="1"/>
    <col min="262" max="262" width="11.453125" customWidth="1"/>
    <col min="263" max="265" width="12.7265625" customWidth="1"/>
    <col min="266" max="266" width="6.7265625" customWidth="1"/>
    <col min="267" max="267" width="4.26953125" customWidth="1"/>
    <col min="268" max="271" width="10.7265625" customWidth="1"/>
    <col min="513" max="513" width="0" hidden="1" customWidth="1"/>
    <col min="514" max="514" width="9.1796875" customWidth="1"/>
    <col min="515" max="515" width="7.453125" customWidth="1"/>
    <col min="516" max="516" width="13.453125" customWidth="1"/>
    <col min="517" max="517" width="12.1796875" customWidth="1"/>
    <col min="518" max="518" width="11.453125" customWidth="1"/>
    <col min="519" max="521" width="12.7265625" customWidth="1"/>
    <col min="522" max="522" width="6.7265625" customWidth="1"/>
    <col min="523" max="523" width="4.26953125" customWidth="1"/>
    <col min="524" max="527" width="10.7265625" customWidth="1"/>
    <col min="769" max="769" width="0" hidden="1" customWidth="1"/>
    <col min="770" max="770" width="9.1796875" customWidth="1"/>
    <col min="771" max="771" width="7.453125" customWidth="1"/>
    <col min="772" max="772" width="13.453125" customWidth="1"/>
    <col min="773" max="773" width="12.1796875" customWidth="1"/>
    <col min="774" max="774" width="11.453125" customWidth="1"/>
    <col min="775" max="777" width="12.7265625" customWidth="1"/>
    <col min="778" max="778" width="6.7265625" customWidth="1"/>
    <col min="779" max="779" width="4.26953125" customWidth="1"/>
    <col min="780" max="783" width="10.7265625" customWidth="1"/>
    <col min="1025" max="1025" width="0" hidden="1" customWidth="1"/>
    <col min="1026" max="1026" width="9.1796875" customWidth="1"/>
    <col min="1027" max="1027" width="7.453125" customWidth="1"/>
    <col min="1028" max="1028" width="13.453125" customWidth="1"/>
    <col min="1029" max="1029" width="12.1796875" customWidth="1"/>
    <col min="1030" max="1030" width="11.453125" customWidth="1"/>
    <col min="1031" max="1033" width="12.7265625" customWidth="1"/>
    <col min="1034" max="1034" width="6.7265625" customWidth="1"/>
    <col min="1035" max="1035" width="4.26953125" customWidth="1"/>
    <col min="1036" max="1039" width="10.7265625" customWidth="1"/>
    <col min="1281" max="1281" width="0" hidden="1" customWidth="1"/>
    <col min="1282" max="1282" width="9.1796875" customWidth="1"/>
    <col min="1283" max="1283" width="7.453125" customWidth="1"/>
    <col min="1284" max="1284" width="13.453125" customWidth="1"/>
    <col min="1285" max="1285" width="12.1796875" customWidth="1"/>
    <col min="1286" max="1286" width="11.453125" customWidth="1"/>
    <col min="1287" max="1289" width="12.7265625" customWidth="1"/>
    <col min="1290" max="1290" width="6.7265625" customWidth="1"/>
    <col min="1291" max="1291" width="4.26953125" customWidth="1"/>
    <col min="1292" max="1295" width="10.7265625" customWidth="1"/>
    <col min="1537" max="1537" width="0" hidden="1" customWidth="1"/>
    <col min="1538" max="1538" width="9.1796875" customWidth="1"/>
    <col min="1539" max="1539" width="7.453125" customWidth="1"/>
    <col min="1540" max="1540" width="13.453125" customWidth="1"/>
    <col min="1541" max="1541" width="12.1796875" customWidth="1"/>
    <col min="1542" max="1542" width="11.453125" customWidth="1"/>
    <col min="1543" max="1545" width="12.7265625" customWidth="1"/>
    <col min="1546" max="1546" width="6.7265625" customWidth="1"/>
    <col min="1547" max="1547" width="4.26953125" customWidth="1"/>
    <col min="1548" max="1551" width="10.7265625" customWidth="1"/>
    <col min="1793" max="1793" width="0" hidden="1" customWidth="1"/>
    <col min="1794" max="1794" width="9.1796875" customWidth="1"/>
    <col min="1795" max="1795" width="7.453125" customWidth="1"/>
    <col min="1796" max="1796" width="13.453125" customWidth="1"/>
    <col min="1797" max="1797" width="12.1796875" customWidth="1"/>
    <col min="1798" max="1798" width="11.453125" customWidth="1"/>
    <col min="1799" max="1801" width="12.7265625" customWidth="1"/>
    <col min="1802" max="1802" width="6.7265625" customWidth="1"/>
    <col min="1803" max="1803" width="4.26953125" customWidth="1"/>
    <col min="1804" max="1807" width="10.7265625" customWidth="1"/>
    <col min="2049" max="2049" width="0" hidden="1" customWidth="1"/>
    <col min="2050" max="2050" width="9.1796875" customWidth="1"/>
    <col min="2051" max="2051" width="7.453125" customWidth="1"/>
    <col min="2052" max="2052" width="13.453125" customWidth="1"/>
    <col min="2053" max="2053" width="12.1796875" customWidth="1"/>
    <col min="2054" max="2054" width="11.453125" customWidth="1"/>
    <col min="2055" max="2057" width="12.7265625" customWidth="1"/>
    <col min="2058" max="2058" width="6.7265625" customWidth="1"/>
    <col min="2059" max="2059" width="4.26953125" customWidth="1"/>
    <col min="2060" max="2063" width="10.7265625" customWidth="1"/>
    <col min="2305" max="2305" width="0" hidden="1" customWidth="1"/>
    <col min="2306" max="2306" width="9.1796875" customWidth="1"/>
    <col min="2307" max="2307" width="7.453125" customWidth="1"/>
    <col min="2308" max="2308" width="13.453125" customWidth="1"/>
    <col min="2309" max="2309" width="12.1796875" customWidth="1"/>
    <col min="2310" max="2310" width="11.453125" customWidth="1"/>
    <col min="2311" max="2313" width="12.7265625" customWidth="1"/>
    <col min="2314" max="2314" width="6.7265625" customWidth="1"/>
    <col min="2315" max="2315" width="4.26953125" customWidth="1"/>
    <col min="2316" max="2319" width="10.7265625" customWidth="1"/>
    <col min="2561" max="2561" width="0" hidden="1" customWidth="1"/>
    <col min="2562" max="2562" width="9.1796875" customWidth="1"/>
    <col min="2563" max="2563" width="7.453125" customWidth="1"/>
    <col min="2564" max="2564" width="13.453125" customWidth="1"/>
    <col min="2565" max="2565" width="12.1796875" customWidth="1"/>
    <col min="2566" max="2566" width="11.453125" customWidth="1"/>
    <col min="2567" max="2569" width="12.7265625" customWidth="1"/>
    <col min="2570" max="2570" width="6.7265625" customWidth="1"/>
    <col min="2571" max="2571" width="4.26953125" customWidth="1"/>
    <col min="2572" max="2575" width="10.7265625" customWidth="1"/>
    <col min="2817" max="2817" width="0" hidden="1" customWidth="1"/>
    <col min="2818" max="2818" width="9.1796875" customWidth="1"/>
    <col min="2819" max="2819" width="7.453125" customWidth="1"/>
    <col min="2820" max="2820" width="13.453125" customWidth="1"/>
    <col min="2821" max="2821" width="12.1796875" customWidth="1"/>
    <col min="2822" max="2822" width="11.453125" customWidth="1"/>
    <col min="2823" max="2825" width="12.7265625" customWidth="1"/>
    <col min="2826" max="2826" width="6.7265625" customWidth="1"/>
    <col min="2827" max="2827" width="4.26953125" customWidth="1"/>
    <col min="2828" max="2831" width="10.7265625" customWidth="1"/>
    <col min="3073" max="3073" width="0" hidden="1" customWidth="1"/>
    <col min="3074" max="3074" width="9.1796875" customWidth="1"/>
    <col min="3075" max="3075" width="7.453125" customWidth="1"/>
    <col min="3076" max="3076" width="13.453125" customWidth="1"/>
    <col min="3077" max="3077" width="12.1796875" customWidth="1"/>
    <col min="3078" max="3078" width="11.453125" customWidth="1"/>
    <col min="3079" max="3081" width="12.7265625" customWidth="1"/>
    <col min="3082" max="3082" width="6.7265625" customWidth="1"/>
    <col min="3083" max="3083" width="4.26953125" customWidth="1"/>
    <col min="3084" max="3087" width="10.7265625" customWidth="1"/>
    <col min="3329" max="3329" width="0" hidden="1" customWidth="1"/>
    <col min="3330" max="3330" width="9.1796875" customWidth="1"/>
    <col min="3331" max="3331" width="7.453125" customWidth="1"/>
    <col min="3332" max="3332" width="13.453125" customWidth="1"/>
    <col min="3333" max="3333" width="12.1796875" customWidth="1"/>
    <col min="3334" max="3334" width="11.453125" customWidth="1"/>
    <col min="3335" max="3337" width="12.7265625" customWidth="1"/>
    <col min="3338" max="3338" width="6.7265625" customWidth="1"/>
    <col min="3339" max="3339" width="4.26953125" customWidth="1"/>
    <col min="3340" max="3343" width="10.7265625" customWidth="1"/>
    <col min="3585" max="3585" width="0" hidden="1" customWidth="1"/>
    <col min="3586" max="3586" width="9.1796875" customWidth="1"/>
    <col min="3587" max="3587" width="7.453125" customWidth="1"/>
    <col min="3588" max="3588" width="13.453125" customWidth="1"/>
    <col min="3589" max="3589" width="12.1796875" customWidth="1"/>
    <col min="3590" max="3590" width="11.453125" customWidth="1"/>
    <col min="3591" max="3593" width="12.7265625" customWidth="1"/>
    <col min="3594" max="3594" width="6.7265625" customWidth="1"/>
    <col min="3595" max="3595" width="4.26953125" customWidth="1"/>
    <col min="3596" max="3599" width="10.7265625" customWidth="1"/>
    <col min="3841" max="3841" width="0" hidden="1" customWidth="1"/>
    <col min="3842" max="3842" width="9.1796875" customWidth="1"/>
    <col min="3843" max="3843" width="7.453125" customWidth="1"/>
    <col min="3844" max="3844" width="13.453125" customWidth="1"/>
    <col min="3845" max="3845" width="12.1796875" customWidth="1"/>
    <col min="3846" max="3846" width="11.453125" customWidth="1"/>
    <col min="3847" max="3849" width="12.7265625" customWidth="1"/>
    <col min="3850" max="3850" width="6.7265625" customWidth="1"/>
    <col min="3851" max="3851" width="4.26953125" customWidth="1"/>
    <col min="3852" max="3855" width="10.7265625" customWidth="1"/>
    <col min="4097" max="4097" width="0" hidden="1" customWidth="1"/>
    <col min="4098" max="4098" width="9.1796875" customWidth="1"/>
    <col min="4099" max="4099" width="7.453125" customWidth="1"/>
    <col min="4100" max="4100" width="13.453125" customWidth="1"/>
    <col min="4101" max="4101" width="12.1796875" customWidth="1"/>
    <col min="4102" max="4102" width="11.453125" customWidth="1"/>
    <col min="4103" max="4105" width="12.7265625" customWidth="1"/>
    <col min="4106" max="4106" width="6.7265625" customWidth="1"/>
    <col min="4107" max="4107" width="4.26953125" customWidth="1"/>
    <col min="4108" max="4111" width="10.7265625" customWidth="1"/>
    <col min="4353" max="4353" width="0" hidden="1" customWidth="1"/>
    <col min="4354" max="4354" width="9.1796875" customWidth="1"/>
    <col min="4355" max="4355" width="7.453125" customWidth="1"/>
    <col min="4356" max="4356" width="13.453125" customWidth="1"/>
    <col min="4357" max="4357" width="12.1796875" customWidth="1"/>
    <col min="4358" max="4358" width="11.453125" customWidth="1"/>
    <col min="4359" max="4361" width="12.7265625" customWidth="1"/>
    <col min="4362" max="4362" width="6.7265625" customWidth="1"/>
    <col min="4363" max="4363" width="4.26953125" customWidth="1"/>
    <col min="4364" max="4367" width="10.7265625" customWidth="1"/>
    <col min="4609" max="4609" width="0" hidden="1" customWidth="1"/>
    <col min="4610" max="4610" width="9.1796875" customWidth="1"/>
    <col min="4611" max="4611" width="7.453125" customWidth="1"/>
    <col min="4612" max="4612" width="13.453125" customWidth="1"/>
    <col min="4613" max="4613" width="12.1796875" customWidth="1"/>
    <col min="4614" max="4614" width="11.453125" customWidth="1"/>
    <col min="4615" max="4617" width="12.7265625" customWidth="1"/>
    <col min="4618" max="4618" width="6.7265625" customWidth="1"/>
    <col min="4619" max="4619" width="4.26953125" customWidth="1"/>
    <col min="4620" max="4623" width="10.7265625" customWidth="1"/>
    <col min="4865" max="4865" width="0" hidden="1" customWidth="1"/>
    <col min="4866" max="4866" width="9.1796875" customWidth="1"/>
    <col min="4867" max="4867" width="7.453125" customWidth="1"/>
    <col min="4868" max="4868" width="13.453125" customWidth="1"/>
    <col min="4869" max="4869" width="12.1796875" customWidth="1"/>
    <col min="4870" max="4870" width="11.453125" customWidth="1"/>
    <col min="4871" max="4873" width="12.7265625" customWidth="1"/>
    <col min="4874" max="4874" width="6.7265625" customWidth="1"/>
    <col min="4875" max="4875" width="4.26953125" customWidth="1"/>
    <col min="4876" max="4879" width="10.7265625" customWidth="1"/>
    <col min="5121" max="5121" width="0" hidden="1" customWidth="1"/>
    <col min="5122" max="5122" width="9.1796875" customWidth="1"/>
    <col min="5123" max="5123" width="7.453125" customWidth="1"/>
    <col min="5124" max="5124" width="13.453125" customWidth="1"/>
    <col min="5125" max="5125" width="12.1796875" customWidth="1"/>
    <col min="5126" max="5126" width="11.453125" customWidth="1"/>
    <col min="5127" max="5129" width="12.7265625" customWidth="1"/>
    <col min="5130" max="5130" width="6.7265625" customWidth="1"/>
    <col min="5131" max="5131" width="4.26953125" customWidth="1"/>
    <col min="5132" max="5135" width="10.7265625" customWidth="1"/>
    <col min="5377" max="5377" width="0" hidden="1" customWidth="1"/>
    <col min="5378" max="5378" width="9.1796875" customWidth="1"/>
    <col min="5379" max="5379" width="7.453125" customWidth="1"/>
    <col min="5380" max="5380" width="13.453125" customWidth="1"/>
    <col min="5381" max="5381" width="12.1796875" customWidth="1"/>
    <col min="5382" max="5382" width="11.453125" customWidth="1"/>
    <col min="5383" max="5385" width="12.7265625" customWidth="1"/>
    <col min="5386" max="5386" width="6.7265625" customWidth="1"/>
    <col min="5387" max="5387" width="4.26953125" customWidth="1"/>
    <col min="5388" max="5391" width="10.7265625" customWidth="1"/>
    <col min="5633" max="5633" width="0" hidden="1" customWidth="1"/>
    <col min="5634" max="5634" width="9.1796875" customWidth="1"/>
    <col min="5635" max="5635" width="7.453125" customWidth="1"/>
    <col min="5636" max="5636" width="13.453125" customWidth="1"/>
    <col min="5637" max="5637" width="12.1796875" customWidth="1"/>
    <col min="5638" max="5638" width="11.453125" customWidth="1"/>
    <col min="5639" max="5641" width="12.7265625" customWidth="1"/>
    <col min="5642" max="5642" width="6.7265625" customWidth="1"/>
    <col min="5643" max="5643" width="4.26953125" customWidth="1"/>
    <col min="5644" max="5647" width="10.7265625" customWidth="1"/>
    <col min="5889" max="5889" width="0" hidden="1" customWidth="1"/>
    <col min="5890" max="5890" width="9.1796875" customWidth="1"/>
    <col min="5891" max="5891" width="7.453125" customWidth="1"/>
    <col min="5892" max="5892" width="13.453125" customWidth="1"/>
    <col min="5893" max="5893" width="12.1796875" customWidth="1"/>
    <col min="5894" max="5894" width="11.453125" customWidth="1"/>
    <col min="5895" max="5897" width="12.7265625" customWidth="1"/>
    <col min="5898" max="5898" width="6.7265625" customWidth="1"/>
    <col min="5899" max="5899" width="4.26953125" customWidth="1"/>
    <col min="5900" max="5903" width="10.7265625" customWidth="1"/>
    <col min="6145" max="6145" width="0" hidden="1" customWidth="1"/>
    <col min="6146" max="6146" width="9.1796875" customWidth="1"/>
    <col min="6147" max="6147" width="7.453125" customWidth="1"/>
    <col min="6148" max="6148" width="13.453125" customWidth="1"/>
    <col min="6149" max="6149" width="12.1796875" customWidth="1"/>
    <col min="6150" max="6150" width="11.453125" customWidth="1"/>
    <col min="6151" max="6153" width="12.7265625" customWidth="1"/>
    <col min="6154" max="6154" width="6.7265625" customWidth="1"/>
    <col min="6155" max="6155" width="4.26953125" customWidth="1"/>
    <col min="6156" max="6159" width="10.7265625" customWidth="1"/>
    <col min="6401" max="6401" width="0" hidden="1" customWidth="1"/>
    <col min="6402" max="6402" width="9.1796875" customWidth="1"/>
    <col min="6403" max="6403" width="7.453125" customWidth="1"/>
    <col min="6404" max="6404" width="13.453125" customWidth="1"/>
    <col min="6405" max="6405" width="12.1796875" customWidth="1"/>
    <col min="6406" max="6406" width="11.453125" customWidth="1"/>
    <col min="6407" max="6409" width="12.7265625" customWidth="1"/>
    <col min="6410" max="6410" width="6.7265625" customWidth="1"/>
    <col min="6411" max="6411" width="4.26953125" customWidth="1"/>
    <col min="6412" max="6415" width="10.7265625" customWidth="1"/>
    <col min="6657" max="6657" width="0" hidden="1" customWidth="1"/>
    <col min="6658" max="6658" width="9.1796875" customWidth="1"/>
    <col min="6659" max="6659" width="7.453125" customWidth="1"/>
    <col min="6660" max="6660" width="13.453125" customWidth="1"/>
    <col min="6661" max="6661" width="12.1796875" customWidth="1"/>
    <col min="6662" max="6662" width="11.453125" customWidth="1"/>
    <col min="6663" max="6665" width="12.7265625" customWidth="1"/>
    <col min="6666" max="6666" width="6.7265625" customWidth="1"/>
    <col min="6667" max="6667" width="4.26953125" customWidth="1"/>
    <col min="6668" max="6671" width="10.7265625" customWidth="1"/>
    <col min="6913" max="6913" width="0" hidden="1" customWidth="1"/>
    <col min="6914" max="6914" width="9.1796875" customWidth="1"/>
    <col min="6915" max="6915" width="7.453125" customWidth="1"/>
    <col min="6916" max="6916" width="13.453125" customWidth="1"/>
    <col min="6917" max="6917" width="12.1796875" customWidth="1"/>
    <col min="6918" max="6918" width="11.453125" customWidth="1"/>
    <col min="6919" max="6921" width="12.7265625" customWidth="1"/>
    <col min="6922" max="6922" width="6.7265625" customWidth="1"/>
    <col min="6923" max="6923" width="4.26953125" customWidth="1"/>
    <col min="6924" max="6927" width="10.7265625" customWidth="1"/>
    <col min="7169" max="7169" width="0" hidden="1" customWidth="1"/>
    <col min="7170" max="7170" width="9.1796875" customWidth="1"/>
    <col min="7171" max="7171" width="7.453125" customWidth="1"/>
    <col min="7172" max="7172" width="13.453125" customWidth="1"/>
    <col min="7173" max="7173" width="12.1796875" customWidth="1"/>
    <col min="7174" max="7174" width="11.453125" customWidth="1"/>
    <col min="7175" max="7177" width="12.7265625" customWidth="1"/>
    <col min="7178" max="7178" width="6.7265625" customWidth="1"/>
    <col min="7179" max="7179" width="4.26953125" customWidth="1"/>
    <col min="7180" max="7183" width="10.7265625" customWidth="1"/>
    <col min="7425" max="7425" width="0" hidden="1" customWidth="1"/>
    <col min="7426" max="7426" width="9.1796875" customWidth="1"/>
    <col min="7427" max="7427" width="7.453125" customWidth="1"/>
    <col min="7428" max="7428" width="13.453125" customWidth="1"/>
    <col min="7429" max="7429" width="12.1796875" customWidth="1"/>
    <col min="7430" max="7430" width="11.453125" customWidth="1"/>
    <col min="7431" max="7433" width="12.7265625" customWidth="1"/>
    <col min="7434" max="7434" width="6.7265625" customWidth="1"/>
    <col min="7435" max="7435" width="4.26953125" customWidth="1"/>
    <col min="7436" max="7439" width="10.7265625" customWidth="1"/>
    <col min="7681" max="7681" width="0" hidden="1" customWidth="1"/>
    <col min="7682" max="7682" width="9.1796875" customWidth="1"/>
    <col min="7683" max="7683" width="7.453125" customWidth="1"/>
    <col min="7684" max="7684" width="13.453125" customWidth="1"/>
    <col min="7685" max="7685" width="12.1796875" customWidth="1"/>
    <col min="7686" max="7686" width="11.453125" customWidth="1"/>
    <col min="7687" max="7689" width="12.7265625" customWidth="1"/>
    <col min="7690" max="7690" width="6.7265625" customWidth="1"/>
    <col min="7691" max="7691" width="4.26953125" customWidth="1"/>
    <col min="7692" max="7695" width="10.7265625" customWidth="1"/>
    <col min="7937" max="7937" width="0" hidden="1" customWidth="1"/>
    <col min="7938" max="7938" width="9.1796875" customWidth="1"/>
    <col min="7939" max="7939" width="7.453125" customWidth="1"/>
    <col min="7940" max="7940" width="13.453125" customWidth="1"/>
    <col min="7941" max="7941" width="12.1796875" customWidth="1"/>
    <col min="7942" max="7942" width="11.453125" customWidth="1"/>
    <col min="7943" max="7945" width="12.7265625" customWidth="1"/>
    <col min="7946" max="7946" width="6.7265625" customWidth="1"/>
    <col min="7947" max="7947" width="4.26953125" customWidth="1"/>
    <col min="7948" max="7951" width="10.7265625" customWidth="1"/>
    <col min="8193" max="8193" width="0" hidden="1" customWidth="1"/>
    <col min="8194" max="8194" width="9.1796875" customWidth="1"/>
    <col min="8195" max="8195" width="7.453125" customWidth="1"/>
    <col min="8196" max="8196" width="13.453125" customWidth="1"/>
    <col min="8197" max="8197" width="12.1796875" customWidth="1"/>
    <col min="8198" max="8198" width="11.453125" customWidth="1"/>
    <col min="8199" max="8201" width="12.7265625" customWidth="1"/>
    <col min="8202" max="8202" width="6.7265625" customWidth="1"/>
    <col min="8203" max="8203" width="4.26953125" customWidth="1"/>
    <col min="8204" max="8207" width="10.7265625" customWidth="1"/>
    <col min="8449" max="8449" width="0" hidden="1" customWidth="1"/>
    <col min="8450" max="8450" width="9.1796875" customWidth="1"/>
    <col min="8451" max="8451" width="7.453125" customWidth="1"/>
    <col min="8452" max="8452" width="13.453125" customWidth="1"/>
    <col min="8453" max="8453" width="12.1796875" customWidth="1"/>
    <col min="8454" max="8454" width="11.453125" customWidth="1"/>
    <col min="8455" max="8457" width="12.7265625" customWidth="1"/>
    <col min="8458" max="8458" width="6.7265625" customWidth="1"/>
    <col min="8459" max="8459" width="4.26953125" customWidth="1"/>
    <col min="8460" max="8463" width="10.7265625" customWidth="1"/>
    <col min="8705" max="8705" width="0" hidden="1" customWidth="1"/>
    <col min="8706" max="8706" width="9.1796875" customWidth="1"/>
    <col min="8707" max="8707" width="7.453125" customWidth="1"/>
    <col min="8708" max="8708" width="13.453125" customWidth="1"/>
    <col min="8709" max="8709" width="12.1796875" customWidth="1"/>
    <col min="8710" max="8710" width="11.453125" customWidth="1"/>
    <col min="8711" max="8713" width="12.7265625" customWidth="1"/>
    <col min="8714" max="8714" width="6.7265625" customWidth="1"/>
    <col min="8715" max="8715" width="4.26953125" customWidth="1"/>
    <col min="8716" max="8719" width="10.7265625" customWidth="1"/>
    <col min="8961" max="8961" width="0" hidden="1" customWidth="1"/>
    <col min="8962" max="8962" width="9.1796875" customWidth="1"/>
    <col min="8963" max="8963" width="7.453125" customWidth="1"/>
    <col min="8964" max="8964" width="13.453125" customWidth="1"/>
    <col min="8965" max="8965" width="12.1796875" customWidth="1"/>
    <col min="8966" max="8966" width="11.453125" customWidth="1"/>
    <col min="8967" max="8969" width="12.7265625" customWidth="1"/>
    <col min="8970" max="8970" width="6.7265625" customWidth="1"/>
    <col min="8971" max="8971" width="4.26953125" customWidth="1"/>
    <col min="8972" max="8975" width="10.7265625" customWidth="1"/>
    <col min="9217" max="9217" width="0" hidden="1" customWidth="1"/>
    <col min="9218" max="9218" width="9.1796875" customWidth="1"/>
    <col min="9219" max="9219" width="7.453125" customWidth="1"/>
    <col min="9220" max="9220" width="13.453125" customWidth="1"/>
    <col min="9221" max="9221" width="12.1796875" customWidth="1"/>
    <col min="9222" max="9222" width="11.453125" customWidth="1"/>
    <col min="9223" max="9225" width="12.7265625" customWidth="1"/>
    <col min="9226" max="9226" width="6.7265625" customWidth="1"/>
    <col min="9227" max="9227" width="4.26953125" customWidth="1"/>
    <col min="9228" max="9231" width="10.7265625" customWidth="1"/>
    <col min="9473" max="9473" width="0" hidden="1" customWidth="1"/>
    <col min="9474" max="9474" width="9.1796875" customWidth="1"/>
    <col min="9475" max="9475" width="7.453125" customWidth="1"/>
    <col min="9476" max="9476" width="13.453125" customWidth="1"/>
    <col min="9477" max="9477" width="12.1796875" customWidth="1"/>
    <col min="9478" max="9478" width="11.453125" customWidth="1"/>
    <col min="9479" max="9481" width="12.7265625" customWidth="1"/>
    <col min="9482" max="9482" width="6.7265625" customWidth="1"/>
    <col min="9483" max="9483" width="4.26953125" customWidth="1"/>
    <col min="9484" max="9487" width="10.7265625" customWidth="1"/>
    <col min="9729" max="9729" width="0" hidden="1" customWidth="1"/>
    <col min="9730" max="9730" width="9.1796875" customWidth="1"/>
    <col min="9731" max="9731" width="7.453125" customWidth="1"/>
    <col min="9732" max="9732" width="13.453125" customWidth="1"/>
    <col min="9733" max="9733" width="12.1796875" customWidth="1"/>
    <col min="9734" max="9734" width="11.453125" customWidth="1"/>
    <col min="9735" max="9737" width="12.7265625" customWidth="1"/>
    <col min="9738" max="9738" width="6.7265625" customWidth="1"/>
    <col min="9739" max="9739" width="4.26953125" customWidth="1"/>
    <col min="9740" max="9743" width="10.7265625" customWidth="1"/>
    <col min="9985" max="9985" width="0" hidden="1" customWidth="1"/>
    <col min="9986" max="9986" width="9.1796875" customWidth="1"/>
    <col min="9987" max="9987" width="7.453125" customWidth="1"/>
    <col min="9988" max="9988" width="13.453125" customWidth="1"/>
    <col min="9989" max="9989" width="12.1796875" customWidth="1"/>
    <col min="9990" max="9990" width="11.453125" customWidth="1"/>
    <col min="9991" max="9993" width="12.7265625" customWidth="1"/>
    <col min="9994" max="9994" width="6.7265625" customWidth="1"/>
    <col min="9995" max="9995" width="4.26953125" customWidth="1"/>
    <col min="9996" max="9999" width="10.7265625" customWidth="1"/>
    <col min="10241" max="10241" width="0" hidden="1" customWidth="1"/>
    <col min="10242" max="10242" width="9.1796875" customWidth="1"/>
    <col min="10243" max="10243" width="7.453125" customWidth="1"/>
    <col min="10244" max="10244" width="13.453125" customWidth="1"/>
    <col min="10245" max="10245" width="12.1796875" customWidth="1"/>
    <col min="10246" max="10246" width="11.453125" customWidth="1"/>
    <col min="10247" max="10249" width="12.7265625" customWidth="1"/>
    <col min="10250" max="10250" width="6.7265625" customWidth="1"/>
    <col min="10251" max="10251" width="4.26953125" customWidth="1"/>
    <col min="10252" max="10255" width="10.7265625" customWidth="1"/>
    <col min="10497" max="10497" width="0" hidden="1" customWidth="1"/>
    <col min="10498" max="10498" width="9.1796875" customWidth="1"/>
    <col min="10499" max="10499" width="7.453125" customWidth="1"/>
    <col min="10500" max="10500" width="13.453125" customWidth="1"/>
    <col min="10501" max="10501" width="12.1796875" customWidth="1"/>
    <col min="10502" max="10502" width="11.453125" customWidth="1"/>
    <col min="10503" max="10505" width="12.7265625" customWidth="1"/>
    <col min="10506" max="10506" width="6.7265625" customWidth="1"/>
    <col min="10507" max="10507" width="4.26953125" customWidth="1"/>
    <col min="10508" max="10511" width="10.7265625" customWidth="1"/>
    <col min="10753" max="10753" width="0" hidden="1" customWidth="1"/>
    <col min="10754" max="10754" width="9.1796875" customWidth="1"/>
    <col min="10755" max="10755" width="7.453125" customWidth="1"/>
    <col min="10756" max="10756" width="13.453125" customWidth="1"/>
    <col min="10757" max="10757" width="12.1796875" customWidth="1"/>
    <col min="10758" max="10758" width="11.453125" customWidth="1"/>
    <col min="10759" max="10761" width="12.7265625" customWidth="1"/>
    <col min="10762" max="10762" width="6.7265625" customWidth="1"/>
    <col min="10763" max="10763" width="4.26953125" customWidth="1"/>
    <col min="10764" max="10767" width="10.7265625" customWidth="1"/>
    <col min="11009" max="11009" width="0" hidden="1" customWidth="1"/>
    <col min="11010" max="11010" width="9.1796875" customWidth="1"/>
    <col min="11011" max="11011" width="7.453125" customWidth="1"/>
    <col min="11012" max="11012" width="13.453125" customWidth="1"/>
    <col min="11013" max="11013" width="12.1796875" customWidth="1"/>
    <col min="11014" max="11014" width="11.453125" customWidth="1"/>
    <col min="11015" max="11017" width="12.7265625" customWidth="1"/>
    <col min="11018" max="11018" width="6.7265625" customWidth="1"/>
    <col min="11019" max="11019" width="4.26953125" customWidth="1"/>
    <col min="11020" max="11023" width="10.7265625" customWidth="1"/>
    <col min="11265" max="11265" width="0" hidden="1" customWidth="1"/>
    <col min="11266" max="11266" width="9.1796875" customWidth="1"/>
    <col min="11267" max="11267" width="7.453125" customWidth="1"/>
    <col min="11268" max="11268" width="13.453125" customWidth="1"/>
    <col min="11269" max="11269" width="12.1796875" customWidth="1"/>
    <col min="11270" max="11270" width="11.453125" customWidth="1"/>
    <col min="11271" max="11273" width="12.7265625" customWidth="1"/>
    <col min="11274" max="11274" width="6.7265625" customWidth="1"/>
    <col min="11275" max="11275" width="4.26953125" customWidth="1"/>
    <col min="11276" max="11279" width="10.7265625" customWidth="1"/>
    <col min="11521" max="11521" width="0" hidden="1" customWidth="1"/>
    <col min="11522" max="11522" width="9.1796875" customWidth="1"/>
    <col min="11523" max="11523" width="7.453125" customWidth="1"/>
    <col min="11524" max="11524" width="13.453125" customWidth="1"/>
    <col min="11525" max="11525" width="12.1796875" customWidth="1"/>
    <col min="11526" max="11526" width="11.453125" customWidth="1"/>
    <col min="11527" max="11529" width="12.7265625" customWidth="1"/>
    <col min="11530" max="11530" width="6.7265625" customWidth="1"/>
    <col min="11531" max="11531" width="4.26953125" customWidth="1"/>
    <col min="11532" max="11535" width="10.7265625" customWidth="1"/>
    <col min="11777" max="11777" width="0" hidden="1" customWidth="1"/>
    <col min="11778" max="11778" width="9.1796875" customWidth="1"/>
    <col min="11779" max="11779" width="7.453125" customWidth="1"/>
    <col min="11780" max="11780" width="13.453125" customWidth="1"/>
    <col min="11781" max="11781" width="12.1796875" customWidth="1"/>
    <col min="11782" max="11782" width="11.453125" customWidth="1"/>
    <col min="11783" max="11785" width="12.7265625" customWidth="1"/>
    <col min="11786" max="11786" width="6.7265625" customWidth="1"/>
    <col min="11787" max="11787" width="4.26953125" customWidth="1"/>
    <col min="11788" max="11791" width="10.7265625" customWidth="1"/>
    <col min="12033" max="12033" width="0" hidden="1" customWidth="1"/>
    <col min="12034" max="12034" width="9.1796875" customWidth="1"/>
    <col min="12035" max="12035" width="7.453125" customWidth="1"/>
    <col min="12036" max="12036" width="13.453125" customWidth="1"/>
    <col min="12037" max="12037" width="12.1796875" customWidth="1"/>
    <col min="12038" max="12038" width="11.453125" customWidth="1"/>
    <col min="12039" max="12041" width="12.7265625" customWidth="1"/>
    <col min="12042" max="12042" width="6.7265625" customWidth="1"/>
    <col min="12043" max="12043" width="4.26953125" customWidth="1"/>
    <col min="12044" max="12047" width="10.7265625" customWidth="1"/>
    <col min="12289" max="12289" width="0" hidden="1" customWidth="1"/>
    <col min="12290" max="12290" width="9.1796875" customWidth="1"/>
    <col min="12291" max="12291" width="7.453125" customWidth="1"/>
    <col min="12292" max="12292" width="13.453125" customWidth="1"/>
    <col min="12293" max="12293" width="12.1796875" customWidth="1"/>
    <col min="12294" max="12294" width="11.453125" customWidth="1"/>
    <col min="12295" max="12297" width="12.7265625" customWidth="1"/>
    <col min="12298" max="12298" width="6.7265625" customWidth="1"/>
    <col min="12299" max="12299" width="4.26953125" customWidth="1"/>
    <col min="12300" max="12303" width="10.7265625" customWidth="1"/>
    <col min="12545" max="12545" width="0" hidden="1" customWidth="1"/>
    <col min="12546" max="12546" width="9.1796875" customWidth="1"/>
    <col min="12547" max="12547" width="7.453125" customWidth="1"/>
    <col min="12548" max="12548" width="13.453125" customWidth="1"/>
    <col min="12549" max="12549" width="12.1796875" customWidth="1"/>
    <col min="12550" max="12550" width="11.453125" customWidth="1"/>
    <col min="12551" max="12553" width="12.7265625" customWidth="1"/>
    <col min="12554" max="12554" width="6.7265625" customWidth="1"/>
    <col min="12555" max="12555" width="4.26953125" customWidth="1"/>
    <col min="12556" max="12559" width="10.7265625" customWidth="1"/>
    <col min="12801" max="12801" width="0" hidden="1" customWidth="1"/>
    <col min="12802" max="12802" width="9.1796875" customWidth="1"/>
    <col min="12803" max="12803" width="7.453125" customWidth="1"/>
    <col min="12804" max="12804" width="13.453125" customWidth="1"/>
    <col min="12805" max="12805" width="12.1796875" customWidth="1"/>
    <col min="12806" max="12806" width="11.453125" customWidth="1"/>
    <col min="12807" max="12809" width="12.7265625" customWidth="1"/>
    <col min="12810" max="12810" width="6.7265625" customWidth="1"/>
    <col min="12811" max="12811" width="4.26953125" customWidth="1"/>
    <col min="12812" max="12815" width="10.7265625" customWidth="1"/>
    <col min="13057" max="13057" width="0" hidden="1" customWidth="1"/>
    <col min="13058" max="13058" width="9.1796875" customWidth="1"/>
    <col min="13059" max="13059" width="7.453125" customWidth="1"/>
    <col min="13060" max="13060" width="13.453125" customWidth="1"/>
    <col min="13061" max="13061" width="12.1796875" customWidth="1"/>
    <col min="13062" max="13062" width="11.453125" customWidth="1"/>
    <col min="13063" max="13065" width="12.7265625" customWidth="1"/>
    <col min="13066" max="13066" width="6.7265625" customWidth="1"/>
    <col min="13067" max="13067" width="4.26953125" customWidth="1"/>
    <col min="13068" max="13071" width="10.7265625" customWidth="1"/>
    <col min="13313" max="13313" width="0" hidden="1" customWidth="1"/>
    <col min="13314" max="13314" width="9.1796875" customWidth="1"/>
    <col min="13315" max="13315" width="7.453125" customWidth="1"/>
    <col min="13316" max="13316" width="13.453125" customWidth="1"/>
    <col min="13317" max="13317" width="12.1796875" customWidth="1"/>
    <col min="13318" max="13318" width="11.453125" customWidth="1"/>
    <col min="13319" max="13321" width="12.7265625" customWidth="1"/>
    <col min="13322" max="13322" width="6.7265625" customWidth="1"/>
    <col min="13323" max="13323" width="4.26953125" customWidth="1"/>
    <col min="13324" max="13327" width="10.7265625" customWidth="1"/>
    <col min="13569" max="13569" width="0" hidden="1" customWidth="1"/>
    <col min="13570" max="13570" width="9.1796875" customWidth="1"/>
    <col min="13571" max="13571" width="7.453125" customWidth="1"/>
    <col min="13572" max="13572" width="13.453125" customWidth="1"/>
    <col min="13573" max="13573" width="12.1796875" customWidth="1"/>
    <col min="13574" max="13574" width="11.453125" customWidth="1"/>
    <col min="13575" max="13577" width="12.7265625" customWidth="1"/>
    <col min="13578" max="13578" width="6.7265625" customWidth="1"/>
    <col min="13579" max="13579" width="4.26953125" customWidth="1"/>
    <col min="13580" max="13583" width="10.7265625" customWidth="1"/>
    <col min="13825" max="13825" width="0" hidden="1" customWidth="1"/>
    <col min="13826" max="13826" width="9.1796875" customWidth="1"/>
    <col min="13827" max="13827" width="7.453125" customWidth="1"/>
    <col min="13828" max="13828" width="13.453125" customWidth="1"/>
    <col min="13829" max="13829" width="12.1796875" customWidth="1"/>
    <col min="13830" max="13830" width="11.453125" customWidth="1"/>
    <col min="13831" max="13833" width="12.7265625" customWidth="1"/>
    <col min="13834" max="13834" width="6.7265625" customWidth="1"/>
    <col min="13835" max="13835" width="4.26953125" customWidth="1"/>
    <col min="13836" max="13839" width="10.7265625" customWidth="1"/>
    <col min="14081" max="14081" width="0" hidden="1" customWidth="1"/>
    <col min="14082" max="14082" width="9.1796875" customWidth="1"/>
    <col min="14083" max="14083" width="7.453125" customWidth="1"/>
    <col min="14084" max="14084" width="13.453125" customWidth="1"/>
    <col min="14085" max="14085" width="12.1796875" customWidth="1"/>
    <col min="14086" max="14086" width="11.453125" customWidth="1"/>
    <col min="14087" max="14089" width="12.7265625" customWidth="1"/>
    <col min="14090" max="14090" width="6.7265625" customWidth="1"/>
    <col min="14091" max="14091" width="4.26953125" customWidth="1"/>
    <col min="14092" max="14095" width="10.7265625" customWidth="1"/>
    <col min="14337" max="14337" width="0" hidden="1" customWidth="1"/>
    <col min="14338" max="14338" width="9.1796875" customWidth="1"/>
    <col min="14339" max="14339" width="7.453125" customWidth="1"/>
    <col min="14340" max="14340" width="13.453125" customWidth="1"/>
    <col min="14341" max="14341" width="12.1796875" customWidth="1"/>
    <col min="14342" max="14342" width="11.453125" customWidth="1"/>
    <col min="14343" max="14345" width="12.7265625" customWidth="1"/>
    <col min="14346" max="14346" width="6.7265625" customWidth="1"/>
    <col min="14347" max="14347" width="4.26953125" customWidth="1"/>
    <col min="14348" max="14351" width="10.7265625" customWidth="1"/>
    <col min="14593" max="14593" width="0" hidden="1" customWidth="1"/>
    <col min="14594" max="14594" width="9.1796875" customWidth="1"/>
    <col min="14595" max="14595" width="7.453125" customWidth="1"/>
    <col min="14596" max="14596" width="13.453125" customWidth="1"/>
    <col min="14597" max="14597" width="12.1796875" customWidth="1"/>
    <col min="14598" max="14598" width="11.453125" customWidth="1"/>
    <col min="14599" max="14601" width="12.7265625" customWidth="1"/>
    <col min="14602" max="14602" width="6.7265625" customWidth="1"/>
    <col min="14603" max="14603" width="4.26953125" customWidth="1"/>
    <col min="14604" max="14607" width="10.7265625" customWidth="1"/>
    <col min="14849" max="14849" width="0" hidden="1" customWidth="1"/>
    <col min="14850" max="14850" width="9.1796875" customWidth="1"/>
    <col min="14851" max="14851" width="7.453125" customWidth="1"/>
    <col min="14852" max="14852" width="13.453125" customWidth="1"/>
    <col min="14853" max="14853" width="12.1796875" customWidth="1"/>
    <col min="14854" max="14854" width="11.453125" customWidth="1"/>
    <col min="14855" max="14857" width="12.7265625" customWidth="1"/>
    <col min="14858" max="14858" width="6.7265625" customWidth="1"/>
    <col min="14859" max="14859" width="4.26953125" customWidth="1"/>
    <col min="14860" max="14863" width="10.7265625" customWidth="1"/>
    <col min="15105" max="15105" width="0" hidden="1" customWidth="1"/>
    <col min="15106" max="15106" width="9.1796875" customWidth="1"/>
    <col min="15107" max="15107" width="7.453125" customWidth="1"/>
    <col min="15108" max="15108" width="13.453125" customWidth="1"/>
    <col min="15109" max="15109" width="12.1796875" customWidth="1"/>
    <col min="15110" max="15110" width="11.453125" customWidth="1"/>
    <col min="15111" max="15113" width="12.7265625" customWidth="1"/>
    <col min="15114" max="15114" width="6.7265625" customWidth="1"/>
    <col min="15115" max="15115" width="4.26953125" customWidth="1"/>
    <col min="15116" max="15119" width="10.7265625" customWidth="1"/>
    <col min="15361" max="15361" width="0" hidden="1" customWidth="1"/>
    <col min="15362" max="15362" width="9.1796875" customWidth="1"/>
    <col min="15363" max="15363" width="7.453125" customWidth="1"/>
    <col min="15364" max="15364" width="13.453125" customWidth="1"/>
    <col min="15365" max="15365" width="12.1796875" customWidth="1"/>
    <col min="15366" max="15366" width="11.453125" customWidth="1"/>
    <col min="15367" max="15369" width="12.7265625" customWidth="1"/>
    <col min="15370" max="15370" width="6.7265625" customWidth="1"/>
    <col min="15371" max="15371" width="4.26953125" customWidth="1"/>
    <col min="15372" max="15375" width="10.7265625" customWidth="1"/>
    <col min="15617" max="15617" width="0" hidden="1" customWidth="1"/>
    <col min="15618" max="15618" width="9.1796875" customWidth="1"/>
    <col min="15619" max="15619" width="7.453125" customWidth="1"/>
    <col min="15620" max="15620" width="13.453125" customWidth="1"/>
    <col min="15621" max="15621" width="12.1796875" customWidth="1"/>
    <col min="15622" max="15622" width="11.453125" customWidth="1"/>
    <col min="15623" max="15625" width="12.7265625" customWidth="1"/>
    <col min="15626" max="15626" width="6.7265625" customWidth="1"/>
    <col min="15627" max="15627" width="4.26953125" customWidth="1"/>
    <col min="15628" max="15631" width="10.7265625" customWidth="1"/>
    <col min="15873" max="15873" width="0" hidden="1" customWidth="1"/>
    <col min="15874" max="15874" width="9.1796875" customWidth="1"/>
    <col min="15875" max="15875" width="7.453125" customWidth="1"/>
    <col min="15876" max="15876" width="13.453125" customWidth="1"/>
    <col min="15877" max="15877" width="12.1796875" customWidth="1"/>
    <col min="15878" max="15878" width="11.453125" customWidth="1"/>
    <col min="15879" max="15881" width="12.7265625" customWidth="1"/>
    <col min="15882" max="15882" width="6.7265625" customWidth="1"/>
    <col min="15883" max="15883" width="4.26953125" customWidth="1"/>
    <col min="15884" max="15887" width="10.7265625" customWidth="1"/>
    <col min="16129" max="16129" width="0" hidden="1" customWidth="1"/>
    <col min="16130" max="16130" width="9.1796875" customWidth="1"/>
    <col min="16131" max="16131" width="7.453125" customWidth="1"/>
    <col min="16132" max="16132" width="13.453125" customWidth="1"/>
    <col min="16133" max="16133" width="12.1796875" customWidth="1"/>
    <col min="16134" max="16134" width="11.453125" customWidth="1"/>
    <col min="16135" max="16137" width="12.7265625" customWidth="1"/>
    <col min="16138" max="16138" width="6.7265625" customWidth="1"/>
    <col min="16139" max="16139" width="4.26953125" customWidth="1"/>
    <col min="16140" max="16143" width="10.7265625" customWidth="1"/>
  </cols>
  <sheetData>
    <row r="1" spans="1:15" ht="33.75" customHeight="1" x14ac:dyDescent="0.25">
      <c r="A1" s="43" t="s">
        <v>637</v>
      </c>
      <c r="B1" s="222" t="s">
        <v>638</v>
      </c>
      <c r="C1" s="223"/>
      <c r="D1" s="223"/>
      <c r="E1" s="223"/>
      <c r="F1" s="223"/>
      <c r="G1" s="223"/>
      <c r="H1" s="223"/>
      <c r="I1" s="223"/>
      <c r="J1" s="224"/>
    </row>
    <row r="2" spans="1:15" ht="23.25" customHeight="1" x14ac:dyDescent="0.25">
      <c r="A2" s="44"/>
      <c r="B2" s="45" t="s">
        <v>639</v>
      </c>
      <c r="C2" s="46"/>
      <c r="D2" s="225" t="s">
        <v>842</v>
      </c>
      <c r="E2" s="226"/>
      <c r="F2" s="226"/>
      <c r="G2" s="226"/>
      <c r="H2" s="226"/>
      <c r="I2" s="226"/>
      <c r="J2" s="227"/>
      <c r="O2" s="47"/>
    </row>
    <row r="3" spans="1:15" ht="23.25" customHeight="1" x14ac:dyDescent="0.25">
      <c r="A3" s="44"/>
      <c r="B3" s="48" t="s">
        <v>640</v>
      </c>
      <c r="C3" s="49"/>
      <c r="D3" s="228" t="s">
        <v>36</v>
      </c>
      <c r="E3" s="229"/>
      <c r="F3" s="229"/>
      <c r="G3" s="229"/>
      <c r="H3" s="229"/>
      <c r="I3" s="229"/>
      <c r="J3" s="230"/>
    </row>
    <row r="4" spans="1:15" ht="23.25" hidden="1" customHeight="1" x14ac:dyDescent="0.3">
      <c r="A4" s="44"/>
      <c r="B4" s="50" t="s">
        <v>641</v>
      </c>
      <c r="C4" s="51"/>
      <c r="D4" s="52"/>
      <c r="E4" s="52"/>
      <c r="F4" s="53"/>
      <c r="G4" s="54"/>
      <c r="H4" s="53"/>
      <c r="I4" s="54"/>
      <c r="J4" s="55"/>
    </row>
    <row r="5" spans="1:15" ht="24" customHeight="1" x14ac:dyDescent="0.25">
      <c r="A5" s="44"/>
      <c r="B5" s="56" t="s">
        <v>642</v>
      </c>
      <c r="C5" s="57"/>
      <c r="D5" s="58"/>
      <c r="E5" s="59"/>
      <c r="F5" s="59"/>
      <c r="G5" s="59"/>
      <c r="H5" s="60" t="s">
        <v>643</v>
      </c>
      <c r="I5" s="58"/>
      <c r="J5" s="61"/>
    </row>
    <row r="6" spans="1:15" ht="15.75" customHeight="1" x14ac:dyDescent="0.25">
      <c r="A6" s="44"/>
      <c r="B6" s="62"/>
      <c r="C6" s="59"/>
      <c r="D6" s="58"/>
      <c r="E6" s="59"/>
      <c r="F6" s="59"/>
      <c r="G6" s="59"/>
      <c r="H6" s="60" t="s">
        <v>644</v>
      </c>
      <c r="I6" s="58"/>
      <c r="J6" s="61"/>
    </row>
    <row r="7" spans="1:15" ht="15.75" customHeight="1" x14ac:dyDescent="0.25">
      <c r="A7" s="44"/>
      <c r="B7" s="63"/>
      <c r="C7" s="64"/>
      <c r="D7" s="65"/>
      <c r="E7" s="66"/>
      <c r="F7" s="66"/>
      <c r="G7" s="66"/>
      <c r="H7" s="67"/>
      <c r="I7" s="66"/>
      <c r="J7" s="68"/>
    </row>
    <row r="8" spans="1:15" ht="24" hidden="1" customHeight="1" x14ac:dyDescent="0.25">
      <c r="A8" s="44"/>
      <c r="B8" s="56" t="s">
        <v>645</v>
      </c>
      <c r="C8" s="57"/>
      <c r="D8" s="69"/>
      <c r="E8" s="57"/>
      <c r="F8" s="57"/>
      <c r="G8" s="70"/>
      <c r="H8" s="60" t="s">
        <v>643</v>
      </c>
      <c r="I8" s="71"/>
      <c r="J8" s="61"/>
    </row>
    <row r="9" spans="1:15" ht="15.75" hidden="1" customHeight="1" x14ac:dyDescent="0.25">
      <c r="A9" s="44"/>
      <c r="B9" s="44"/>
      <c r="C9" s="57"/>
      <c r="D9" s="69"/>
      <c r="E9" s="57"/>
      <c r="F9" s="57"/>
      <c r="G9" s="70"/>
      <c r="H9" s="60" t="s">
        <v>644</v>
      </c>
      <c r="I9" s="71"/>
      <c r="J9" s="61"/>
    </row>
    <row r="10" spans="1:15" ht="15.75" hidden="1" customHeight="1" x14ac:dyDescent="0.25">
      <c r="A10" s="44"/>
      <c r="B10" s="72"/>
      <c r="C10" s="73"/>
      <c r="D10" s="74"/>
      <c r="E10" s="75"/>
      <c r="F10" s="75"/>
      <c r="G10" s="76"/>
      <c r="H10" s="76"/>
      <c r="I10" s="77"/>
      <c r="J10" s="68"/>
    </row>
    <row r="11" spans="1:15" ht="24" customHeight="1" x14ac:dyDescent="0.25">
      <c r="A11" s="44"/>
      <c r="B11" s="56" t="s">
        <v>646</v>
      </c>
      <c r="C11" s="57"/>
      <c r="D11" s="231" t="s">
        <v>647</v>
      </c>
      <c r="E11" s="231"/>
      <c r="F11" s="231"/>
      <c r="G11" s="231"/>
      <c r="H11" s="60" t="s">
        <v>643</v>
      </c>
      <c r="I11" s="58" t="s">
        <v>648</v>
      </c>
      <c r="J11" s="61"/>
    </row>
    <row r="12" spans="1:15" ht="15.75" customHeight="1" x14ac:dyDescent="0.25">
      <c r="A12" s="44"/>
      <c r="B12" s="62"/>
      <c r="C12" s="59"/>
      <c r="D12" s="232"/>
      <c r="E12" s="232"/>
      <c r="F12" s="232"/>
      <c r="G12" s="232"/>
      <c r="H12" s="60" t="s">
        <v>644</v>
      </c>
      <c r="I12" s="58"/>
      <c r="J12" s="61"/>
    </row>
    <row r="13" spans="1:15" ht="15.75" customHeight="1" x14ac:dyDescent="0.25">
      <c r="A13" s="44"/>
      <c r="B13" s="63"/>
      <c r="C13" s="64" t="s">
        <v>649</v>
      </c>
      <c r="D13" s="233" t="s">
        <v>650</v>
      </c>
      <c r="E13" s="233"/>
      <c r="F13" s="233"/>
      <c r="G13" s="233"/>
      <c r="H13" s="78"/>
      <c r="I13" s="66"/>
      <c r="J13" s="68"/>
    </row>
    <row r="14" spans="1:15" ht="24" customHeight="1" x14ac:dyDescent="0.25">
      <c r="A14" s="44"/>
      <c r="B14" s="79" t="s">
        <v>651</v>
      </c>
      <c r="C14" s="80"/>
      <c r="D14" s="81"/>
      <c r="E14" s="82"/>
      <c r="F14" s="82"/>
      <c r="G14" s="82"/>
      <c r="H14" s="83"/>
      <c r="I14" s="82"/>
      <c r="J14" s="84"/>
    </row>
    <row r="15" spans="1:15" ht="32.25" customHeight="1" x14ac:dyDescent="0.25">
      <c r="A15" s="44"/>
      <c r="B15" s="72" t="s">
        <v>652</v>
      </c>
      <c r="C15" s="85"/>
      <c r="D15" s="76"/>
      <c r="E15" s="234"/>
      <c r="F15" s="234"/>
      <c r="G15" s="235"/>
      <c r="H15" s="235"/>
      <c r="I15" s="235" t="s">
        <v>11</v>
      </c>
      <c r="J15" s="236"/>
    </row>
    <row r="16" spans="1:15" ht="23.25" customHeight="1" x14ac:dyDescent="0.25">
      <c r="A16" s="86" t="s">
        <v>653</v>
      </c>
      <c r="B16" s="87" t="s">
        <v>653</v>
      </c>
      <c r="C16" s="88"/>
      <c r="D16" s="89"/>
      <c r="E16" s="219"/>
      <c r="F16" s="220"/>
      <c r="G16" s="219"/>
      <c r="H16" s="220"/>
      <c r="I16" s="219">
        <f>SUM(I48:J59)</f>
        <v>0</v>
      </c>
      <c r="J16" s="221"/>
    </row>
    <row r="17" spans="1:10" ht="23.25" customHeight="1" x14ac:dyDescent="0.25">
      <c r="A17" s="86" t="s">
        <v>654</v>
      </c>
      <c r="B17" s="87" t="s">
        <v>654</v>
      </c>
      <c r="C17" s="88"/>
      <c r="D17" s="89"/>
      <c r="E17" s="219"/>
      <c r="F17" s="220"/>
      <c r="G17" s="219"/>
      <c r="H17" s="220"/>
      <c r="I17" s="219">
        <f>SUM(I60:J75)</f>
        <v>0</v>
      </c>
      <c r="J17" s="221"/>
    </row>
    <row r="18" spans="1:10" ht="23.25" customHeight="1" x14ac:dyDescent="0.25">
      <c r="A18" s="86" t="s">
        <v>655</v>
      </c>
      <c r="B18" s="87" t="s">
        <v>655</v>
      </c>
      <c r="C18" s="88"/>
      <c r="D18" s="89"/>
      <c r="E18" s="219"/>
      <c r="F18" s="220"/>
      <c r="G18" s="219"/>
      <c r="H18" s="220"/>
      <c r="I18" s="219">
        <f>I76</f>
        <v>0</v>
      </c>
      <c r="J18" s="221"/>
    </row>
    <row r="19" spans="1:10" ht="23.25" customHeight="1" x14ac:dyDescent="0.25">
      <c r="A19" s="86" t="s">
        <v>656</v>
      </c>
      <c r="B19" s="87" t="s">
        <v>657</v>
      </c>
      <c r="C19" s="88"/>
      <c r="D19" s="89"/>
      <c r="E19" s="219"/>
      <c r="F19" s="220"/>
      <c r="G19" s="219"/>
      <c r="H19" s="220"/>
      <c r="I19" s="219">
        <v>0</v>
      </c>
      <c r="J19" s="221"/>
    </row>
    <row r="20" spans="1:10" ht="23.25" customHeight="1" x14ac:dyDescent="0.25">
      <c r="A20" s="86" t="s">
        <v>658</v>
      </c>
      <c r="B20" s="87" t="s">
        <v>659</v>
      </c>
      <c r="C20" s="88"/>
      <c r="D20" s="89"/>
      <c r="E20" s="219"/>
      <c r="F20" s="220"/>
      <c r="G20" s="219"/>
      <c r="H20" s="220"/>
      <c r="I20" s="219">
        <v>0</v>
      </c>
      <c r="J20" s="221"/>
    </row>
    <row r="21" spans="1:10" ht="23.25" customHeight="1" x14ac:dyDescent="0.3">
      <c r="A21" s="44"/>
      <c r="B21" s="90" t="s">
        <v>11</v>
      </c>
      <c r="C21" s="91"/>
      <c r="D21" s="92"/>
      <c r="E21" s="237"/>
      <c r="F21" s="238"/>
      <c r="G21" s="237"/>
      <c r="H21" s="238"/>
      <c r="I21" s="237">
        <f>SUM(I16:J20)</f>
        <v>0</v>
      </c>
      <c r="J21" s="239"/>
    </row>
    <row r="22" spans="1:10" ht="33" customHeight="1" x14ac:dyDescent="0.25">
      <c r="A22" s="44"/>
      <c r="B22" s="93" t="s">
        <v>660</v>
      </c>
      <c r="C22" s="88"/>
      <c r="D22" s="89"/>
      <c r="E22" s="94"/>
      <c r="F22" s="95"/>
      <c r="G22" s="96"/>
      <c r="H22" s="96"/>
      <c r="I22" s="96"/>
      <c r="J22" s="97"/>
    </row>
    <row r="23" spans="1:10" ht="23.25" customHeight="1" x14ac:dyDescent="0.25">
      <c r="A23" s="44"/>
      <c r="B23" s="98" t="s">
        <v>661</v>
      </c>
      <c r="C23" s="88"/>
      <c r="D23" s="89"/>
      <c r="E23" s="99">
        <v>15</v>
      </c>
      <c r="F23" s="95" t="s">
        <v>335</v>
      </c>
      <c r="G23" s="215">
        <v>0</v>
      </c>
      <c r="H23" s="216"/>
      <c r="I23" s="216"/>
      <c r="J23" s="97" t="str">
        <f t="shared" ref="J23:J28" si="0">Mena</f>
        <v>CZK</v>
      </c>
    </row>
    <row r="24" spans="1:10" ht="23.25" customHeight="1" x14ac:dyDescent="0.25">
      <c r="A24" s="44"/>
      <c r="B24" s="98" t="s">
        <v>662</v>
      </c>
      <c r="C24" s="88"/>
      <c r="D24" s="89"/>
      <c r="E24" s="99">
        <f>SazbaDPH1</f>
        <v>15</v>
      </c>
      <c r="F24" s="95" t="s">
        <v>335</v>
      </c>
      <c r="G24" s="217">
        <v>0</v>
      </c>
      <c r="H24" s="218"/>
      <c r="I24" s="218"/>
      <c r="J24" s="97" t="str">
        <f t="shared" si="0"/>
        <v>CZK</v>
      </c>
    </row>
    <row r="25" spans="1:10" ht="23.25" customHeight="1" x14ac:dyDescent="0.25">
      <c r="A25" s="44"/>
      <c r="B25" s="98" t="s">
        <v>663</v>
      </c>
      <c r="C25" s="88"/>
      <c r="D25" s="89"/>
      <c r="E25" s="99">
        <v>21</v>
      </c>
      <c r="F25" s="95" t="s">
        <v>335</v>
      </c>
      <c r="G25" s="215">
        <f>I21</f>
        <v>0</v>
      </c>
      <c r="H25" s="216"/>
      <c r="I25" s="216"/>
      <c r="J25" s="97" t="str">
        <f t="shared" si="0"/>
        <v>CZK</v>
      </c>
    </row>
    <row r="26" spans="1:10" ht="23.25" customHeight="1" x14ac:dyDescent="0.25">
      <c r="A26" s="44"/>
      <c r="B26" s="100" t="s">
        <v>664</v>
      </c>
      <c r="C26" s="101"/>
      <c r="D26" s="102"/>
      <c r="E26" s="103">
        <f>SazbaDPH2</f>
        <v>21</v>
      </c>
      <c r="F26" s="104" t="s">
        <v>335</v>
      </c>
      <c r="G26" s="210">
        <f>G25*0.21</f>
        <v>0</v>
      </c>
      <c r="H26" s="211"/>
      <c r="I26" s="211"/>
      <c r="J26" s="105" t="str">
        <f t="shared" si="0"/>
        <v>CZK</v>
      </c>
    </row>
    <row r="27" spans="1:10" ht="23.25" customHeight="1" thickBot="1" x14ac:dyDescent="0.3">
      <c r="A27" s="44"/>
      <c r="B27" s="106" t="s">
        <v>665</v>
      </c>
      <c r="C27" s="107"/>
      <c r="D27" s="108"/>
      <c r="E27" s="107"/>
      <c r="F27" s="109"/>
      <c r="G27" s="212">
        <v>0</v>
      </c>
      <c r="H27" s="212"/>
      <c r="I27" s="212"/>
      <c r="J27" s="110" t="str">
        <f t="shared" si="0"/>
        <v>CZK</v>
      </c>
    </row>
    <row r="28" spans="1:10" ht="27.75" hidden="1" customHeight="1" thickBot="1" x14ac:dyDescent="0.3">
      <c r="A28" s="44"/>
      <c r="B28" s="111" t="s">
        <v>666</v>
      </c>
      <c r="C28" s="112"/>
      <c r="D28" s="112"/>
      <c r="E28" s="113"/>
      <c r="F28" s="114"/>
      <c r="G28" s="213">
        <v>3002802.53</v>
      </c>
      <c r="H28" s="214"/>
      <c r="I28" s="214"/>
      <c r="J28" s="115" t="str">
        <f t="shared" si="0"/>
        <v>CZK</v>
      </c>
    </row>
    <row r="29" spans="1:10" ht="27.75" customHeight="1" thickBot="1" x14ac:dyDescent="0.3">
      <c r="A29" s="44"/>
      <c r="B29" s="111" t="s">
        <v>667</v>
      </c>
      <c r="C29" s="116"/>
      <c r="D29" s="116"/>
      <c r="E29" s="116"/>
      <c r="F29" s="116"/>
      <c r="G29" s="213">
        <f>SUM(G25:I27)</f>
        <v>0</v>
      </c>
      <c r="H29" s="213"/>
      <c r="I29" s="213"/>
      <c r="J29" s="117" t="s">
        <v>668</v>
      </c>
    </row>
    <row r="30" spans="1:10" ht="12.75" customHeight="1" x14ac:dyDescent="0.25">
      <c r="A30" s="44"/>
      <c r="B30" s="44"/>
      <c r="C30" s="57"/>
      <c r="D30" s="57"/>
      <c r="E30" s="57"/>
      <c r="F30" s="57"/>
      <c r="G30" s="70"/>
      <c r="H30" s="57"/>
      <c r="I30" s="70"/>
      <c r="J30" s="118"/>
    </row>
    <row r="31" spans="1:10" ht="30" customHeight="1" x14ac:dyDescent="0.25">
      <c r="A31" s="44"/>
      <c r="B31" s="44"/>
      <c r="C31" s="57"/>
      <c r="D31" s="57"/>
      <c r="E31" s="57"/>
      <c r="F31" s="57"/>
      <c r="G31" s="70"/>
      <c r="H31" s="57"/>
      <c r="I31" s="70"/>
      <c r="J31" s="118"/>
    </row>
    <row r="32" spans="1:10" ht="18.75" customHeight="1" x14ac:dyDescent="0.25">
      <c r="A32" s="44"/>
      <c r="B32" s="119"/>
      <c r="C32" s="120" t="s">
        <v>669</v>
      </c>
      <c r="D32" s="121"/>
      <c r="E32" s="121"/>
      <c r="F32" s="120" t="s">
        <v>670</v>
      </c>
      <c r="G32" s="121"/>
      <c r="H32" s="122">
        <f ca="1">TODAY()</f>
        <v>43337</v>
      </c>
      <c r="I32" s="121"/>
      <c r="J32" s="118"/>
    </row>
    <row r="33" spans="1:12" ht="47.25" customHeight="1" x14ac:dyDescent="0.25">
      <c r="A33" s="44"/>
      <c r="B33" s="44"/>
      <c r="C33" s="57"/>
      <c r="D33" s="57"/>
      <c r="E33" s="57"/>
      <c r="F33" s="57"/>
      <c r="G33" s="70"/>
      <c r="H33" s="57"/>
      <c r="I33" s="70"/>
      <c r="J33" s="118"/>
    </row>
    <row r="34" spans="1:12" s="128" customFormat="1" ht="18.75" customHeight="1" x14ac:dyDescent="0.3">
      <c r="A34" s="123"/>
      <c r="B34" s="123"/>
      <c r="C34" s="124"/>
      <c r="D34" s="125"/>
      <c r="E34" s="125"/>
      <c r="F34" s="124"/>
      <c r="G34" s="126"/>
      <c r="H34" s="125"/>
      <c r="I34" s="126"/>
      <c r="J34" s="127"/>
    </row>
    <row r="35" spans="1:12" ht="12.75" customHeight="1" x14ac:dyDescent="0.25">
      <c r="A35" s="44"/>
      <c r="B35" s="44"/>
      <c r="C35" s="57"/>
      <c r="D35" s="207" t="s">
        <v>671</v>
      </c>
      <c r="E35" s="207"/>
      <c r="F35" s="57"/>
      <c r="G35" s="70"/>
      <c r="H35" s="129" t="s">
        <v>672</v>
      </c>
      <c r="I35" s="70"/>
      <c r="J35" s="118"/>
    </row>
    <row r="36" spans="1:12" ht="13.5" customHeight="1" thickBot="1" x14ac:dyDescent="0.3">
      <c r="A36" s="130"/>
      <c r="B36" s="130"/>
      <c r="C36" s="131"/>
      <c r="D36" s="131"/>
      <c r="E36" s="131"/>
      <c r="F36" s="131"/>
      <c r="G36" s="132"/>
      <c r="H36" s="131"/>
      <c r="I36" s="132"/>
      <c r="J36" s="133"/>
    </row>
    <row r="37" spans="1:12" ht="27" hidden="1" customHeight="1" x14ac:dyDescent="0.4">
      <c r="B37" s="134" t="s">
        <v>673</v>
      </c>
      <c r="C37" s="135"/>
      <c r="D37" s="135"/>
      <c r="E37" s="135"/>
      <c r="F37" s="136"/>
      <c r="G37" s="136"/>
      <c r="H37" s="136"/>
      <c r="I37" s="136"/>
      <c r="J37" s="135"/>
    </row>
    <row r="38" spans="1:12" ht="25.5" hidden="1" customHeight="1" x14ac:dyDescent="0.25">
      <c r="A38" s="137" t="s">
        <v>674</v>
      </c>
      <c r="B38" s="138" t="s">
        <v>675</v>
      </c>
      <c r="C38" s="139" t="s">
        <v>676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677</v>
      </c>
      <c r="I38" s="142" t="s">
        <v>678</v>
      </c>
      <c r="J38" s="143" t="s">
        <v>335</v>
      </c>
    </row>
    <row r="39" spans="1:12" ht="25.5" hidden="1" customHeight="1" x14ac:dyDescent="0.25">
      <c r="A39" s="137">
        <v>1</v>
      </c>
      <c r="B39" s="144"/>
      <c r="C39" s="249"/>
      <c r="D39" s="250"/>
      <c r="E39" s="250"/>
      <c r="F39" s="145">
        <v>0</v>
      </c>
      <c r="G39" s="146">
        <v>3002802.53</v>
      </c>
      <c r="H39" s="147">
        <v>630589</v>
      </c>
      <c r="I39" s="147">
        <v>3633391.53</v>
      </c>
      <c r="J39" s="148">
        <f>IF(CenaCelkemVypocet=0,"",I39/CenaCelkemVypocet*100)</f>
        <v>100</v>
      </c>
    </row>
    <row r="40" spans="1:12" ht="25.5" hidden="1" customHeight="1" x14ac:dyDescent="0.25">
      <c r="A40" s="137"/>
      <c r="B40" s="242" t="s">
        <v>679</v>
      </c>
      <c r="C40" s="243"/>
      <c r="D40" s="243"/>
      <c r="E40" s="244"/>
      <c r="F40" s="149">
        <f>SUMIF(A39:A39,"=1",F39:F39)</f>
        <v>0</v>
      </c>
      <c r="G40" s="150">
        <f>SUMIF(A39:A39,"=1",G39:G39)</f>
        <v>3002802.53</v>
      </c>
      <c r="H40" s="150">
        <f>SUMIF(A39:A39,"=1",H39:H39)</f>
        <v>630589</v>
      </c>
      <c r="I40" s="150">
        <f>SUMIF(A39:A39,"=1",I39:I39)</f>
        <v>3633391.53</v>
      </c>
      <c r="J40" s="151">
        <f>SUMIF(A39:A39,"=1",J39:J39)</f>
        <v>100</v>
      </c>
    </row>
    <row r="44" spans="1:12" ht="15.5" x14ac:dyDescent="0.35">
      <c r="B44" s="152" t="s">
        <v>680</v>
      </c>
    </row>
    <row r="46" spans="1:12" ht="25.5" customHeight="1" x14ac:dyDescent="0.25">
      <c r="A46" s="154"/>
      <c r="B46" s="155" t="s">
        <v>675</v>
      </c>
      <c r="C46" s="155" t="s">
        <v>676</v>
      </c>
      <c r="D46" s="156"/>
      <c r="E46" s="156"/>
      <c r="F46" s="157" t="s">
        <v>681</v>
      </c>
      <c r="G46" s="157"/>
      <c r="H46" s="157"/>
      <c r="I46" s="245" t="s">
        <v>11</v>
      </c>
      <c r="J46" s="245"/>
    </row>
    <row r="47" spans="1:12" ht="19.5" customHeight="1" x14ac:dyDescent="0.25">
      <c r="A47" s="158"/>
      <c r="B47" s="251" t="s">
        <v>684</v>
      </c>
      <c r="C47" s="252"/>
      <c r="D47" s="252"/>
      <c r="E47" s="252"/>
      <c r="F47" s="252"/>
      <c r="G47" s="252"/>
      <c r="H47" s="252"/>
      <c r="I47" s="208">
        <f>SUM(I48:I76)</f>
        <v>0</v>
      </c>
      <c r="J47" s="209"/>
      <c r="K47" s="240"/>
      <c r="L47" s="241"/>
    </row>
    <row r="48" spans="1:12" ht="25.5" customHeight="1" x14ac:dyDescent="0.25">
      <c r="A48" s="158"/>
      <c r="B48" s="159" t="s">
        <v>13</v>
      </c>
      <c r="C48" s="246" t="s">
        <v>14</v>
      </c>
      <c r="D48" s="247"/>
      <c r="E48" s="247"/>
      <c r="F48" s="160" t="s">
        <v>653</v>
      </c>
      <c r="G48" s="161"/>
      <c r="H48" s="161"/>
      <c r="I48" s="248">
        <f>Objekt!G8</f>
        <v>0</v>
      </c>
      <c r="J48" s="248"/>
    </row>
    <row r="49" spans="1:10" ht="25.5" customHeight="1" x14ac:dyDescent="0.25">
      <c r="A49" s="158"/>
      <c r="B49" s="162" t="s">
        <v>32</v>
      </c>
      <c r="C49" s="200" t="s">
        <v>44</v>
      </c>
      <c r="D49" s="201"/>
      <c r="E49" s="201"/>
      <c r="F49" s="163" t="s">
        <v>653</v>
      </c>
      <c r="G49" s="164"/>
      <c r="H49" s="164"/>
      <c r="I49" s="202">
        <f>Objekt!G24</f>
        <v>0</v>
      </c>
      <c r="J49" s="202"/>
    </row>
    <row r="50" spans="1:10" ht="25.5" customHeight="1" x14ac:dyDescent="0.25">
      <c r="A50" s="158"/>
      <c r="B50" s="162" t="s">
        <v>33</v>
      </c>
      <c r="C50" s="200" t="s">
        <v>69</v>
      </c>
      <c r="D50" s="201"/>
      <c r="E50" s="201"/>
      <c r="F50" s="163" t="s">
        <v>653</v>
      </c>
      <c r="G50" s="164"/>
      <c r="H50" s="164"/>
      <c r="I50" s="202">
        <f>Objekt!G46</f>
        <v>0</v>
      </c>
      <c r="J50" s="202"/>
    </row>
    <row r="51" spans="1:10" ht="25.5" customHeight="1" x14ac:dyDescent="0.25">
      <c r="A51" s="158"/>
      <c r="B51" s="162" t="s">
        <v>34</v>
      </c>
      <c r="C51" s="200" t="s">
        <v>93</v>
      </c>
      <c r="D51" s="201"/>
      <c r="E51" s="201"/>
      <c r="F51" s="163" t="s">
        <v>653</v>
      </c>
      <c r="G51" s="164"/>
      <c r="H51" s="164"/>
      <c r="I51" s="202">
        <f>Objekt!G66</f>
        <v>0</v>
      </c>
      <c r="J51" s="202"/>
    </row>
    <row r="52" spans="1:10" ht="25.5" customHeight="1" x14ac:dyDescent="0.25">
      <c r="A52" s="158"/>
      <c r="B52" s="162" t="s">
        <v>155</v>
      </c>
      <c r="C52" s="200" t="s">
        <v>156</v>
      </c>
      <c r="D52" s="201"/>
      <c r="E52" s="201"/>
      <c r="F52" s="163" t="s">
        <v>653</v>
      </c>
      <c r="G52" s="164"/>
      <c r="H52" s="164"/>
      <c r="I52" s="202">
        <f>Objekt!G113</f>
        <v>0</v>
      </c>
      <c r="J52" s="202"/>
    </row>
    <row r="53" spans="1:10" ht="25.5" customHeight="1" x14ac:dyDescent="0.25">
      <c r="A53" s="158"/>
      <c r="B53" s="162" t="s">
        <v>172</v>
      </c>
      <c r="C53" s="200" t="s">
        <v>173</v>
      </c>
      <c r="D53" s="201"/>
      <c r="E53" s="201"/>
      <c r="F53" s="163" t="s">
        <v>653</v>
      </c>
      <c r="G53" s="164"/>
      <c r="H53" s="164"/>
      <c r="I53" s="202">
        <f>Objekt!G140</f>
        <v>0</v>
      </c>
      <c r="J53" s="202"/>
    </row>
    <row r="54" spans="1:10" ht="25.5" customHeight="1" x14ac:dyDescent="0.25">
      <c r="A54" s="158"/>
      <c r="B54" s="162" t="s">
        <v>27</v>
      </c>
      <c r="C54" s="200" t="s">
        <v>28</v>
      </c>
      <c r="D54" s="201"/>
      <c r="E54" s="201"/>
      <c r="F54" s="163" t="s">
        <v>653</v>
      </c>
      <c r="G54" s="164"/>
      <c r="H54" s="164"/>
      <c r="I54" s="202">
        <f>Objekt!G168</f>
        <v>0</v>
      </c>
      <c r="J54" s="202"/>
    </row>
    <row r="55" spans="1:10" ht="25.5" customHeight="1" x14ac:dyDescent="0.25">
      <c r="A55" s="158"/>
      <c r="B55" s="162" t="s">
        <v>209</v>
      </c>
      <c r="C55" s="200" t="s">
        <v>210</v>
      </c>
      <c r="D55" s="201"/>
      <c r="E55" s="201"/>
      <c r="F55" s="163" t="s">
        <v>653</v>
      </c>
      <c r="G55" s="164"/>
      <c r="H55" s="164"/>
      <c r="I55" s="202">
        <f>Objekt!G180</f>
        <v>0</v>
      </c>
      <c r="J55" s="202"/>
    </row>
    <row r="56" spans="1:10" ht="25.5" customHeight="1" x14ac:dyDescent="0.25">
      <c r="A56" s="158"/>
      <c r="B56" s="162" t="s">
        <v>222</v>
      </c>
      <c r="C56" s="200" t="s">
        <v>223</v>
      </c>
      <c r="D56" s="201"/>
      <c r="E56" s="201"/>
      <c r="F56" s="163" t="s">
        <v>653</v>
      </c>
      <c r="G56" s="164"/>
      <c r="H56" s="164"/>
      <c r="I56" s="202">
        <f>Objekt!G189</f>
        <v>0</v>
      </c>
      <c r="J56" s="202"/>
    </row>
    <row r="57" spans="1:10" ht="25.5" customHeight="1" x14ac:dyDescent="0.25">
      <c r="A57" s="158"/>
      <c r="B57" s="162" t="s">
        <v>230</v>
      </c>
      <c r="C57" s="200" t="s">
        <v>231</v>
      </c>
      <c r="D57" s="201"/>
      <c r="E57" s="201"/>
      <c r="F57" s="163" t="s">
        <v>653</v>
      </c>
      <c r="G57" s="164"/>
      <c r="H57" s="164"/>
      <c r="I57" s="202">
        <f>Objekt!G197</f>
        <v>0</v>
      </c>
      <c r="J57" s="202"/>
    </row>
    <row r="58" spans="1:10" ht="25.5" customHeight="1" x14ac:dyDescent="0.25">
      <c r="A58" s="158"/>
      <c r="B58" s="162" t="s">
        <v>277</v>
      </c>
      <c r="C58" s="200" t="s">
        <v>278</v>
      </c>
      <c r="D58" s="201"/>
      <c r="E58" s="201"/>
      <c r="F58" s="163" t="s">
        <v>653</v>
      </c>
      <c r="G58" s="164"/>
      <c r="H58" s="164"/>
      <c r="I58" s="202">
        <f>Objekt!G235</f>
        <v>0</v>
      </c>
      <c r="J58" s="202"/>
    </row>
    <row r="59" spans="1:10" ht="25.5" customHeight="1" x14ac:dyDescent="0.25">
      <c r="A59" s="158"/>
      <c r="B59" s="162" t="s">
        <v>30</v>
      </c>
      <c r="C59" s="200" t="s">
        <v>31</v>
      </c>
      <c r="D59" s="201"/>
      <c r="E59" s="201"/>
      <c r="F59" s="163" t="s">
        <v>653</v>
      </c>
      <c r="G59" s="164"/>
      <c r="H59" s="164"/>
      <c r="I59" s="202">
        <f>Objekt!G257</f>
        <v>0</v>
      </c>
      <c r="J59" s="202"/>
    </row>
    <row r="60" spans="1:10" ht="25.5" customHeight="1" x14ac:dyDescent="0.25">
      <c r="A60" s="158"/>
      <c r="B60" s="162" t="s">
        <v>306</v>
      </c>
      <c r="C60" s="200" t="s">
        <v>307</v>
      </c>
      <c r="D60" s="201"/>
      <c r="E60" s="201"/>
      <c r="F60" s="163" t="s">
        <v>654</v>
      </c>
      <c r="G60" s="164"/>
      <c r="H60" s="164"/>
      <c r="I60" s="202">
        <f>Objekt!G259</f>
        <v>0</v>
      </c>
      <c r="J60" s="202"/>
    </row>
    <row r="61" spans="1:10" ht="25.5" customHeight="1" x14ac:dyDescent="0.25">
      <c r="A61" s="158"/>
      <c r="B61" s="162" t="s">
        <v>336</v>
      </c>
      <c r="C61" s="200" t="s">
        <v>337</v>
      </c>
      <c r="D61" s="201"/>
      <c r="E61" s="201"/>
      <c r="F61" s="163" t="s">
        <v>654</v>
      </c>
      <c r="G61" s="164"/>
      <c r="H61" s="164"/>
      <c r="I61" s="202">
        <f>Objekt!G281</f>
        <v>0</v>
      </c>
      <c r="J61" s="202"/>
    </row>
    <row r="62" spans="1:10" ht="25.5" customHeight="1" x14ac:dyDescent="0.25">
      <c r="A62" s="158"/>
      <c r="B62" s="162" t="s">
        <v>701</v>
      </c>
      <c r="C62" s="200" t="s">
        <v>695</v>
      </c>
      <c r="D62" s="201"/>
      <c r="E62" s="201"/>
      <c r="F62" s="163" t="s">
        <v>654</v>
      </c>
      <c r="G62" s="176"/>
      <c r="H62" s="176"/>
      <c r="I62" s="202">
        <f>Objekt!G311</f>
        <v>0</v>
      </c>
      <c r="J62" s="202"/>
    </row>
    <row r="63" spans="1:10" ht="25.5" customHeight="1" x14ac:dyDescent="0.25">
      <c r="A63" s="158"/>
      <c r="B63" s="162" t="s">
        <v>702</v>
      </c>
      <c r="C63" s="200" t="s">
        <v>696</v>
      </c>
      <c r="D63" s="201"/>
      <c r="E63" s="201"/>
      <c r="F63" s="163" t="s">
        <v>654</v>
      </c>
      <c r="G63" s="176"/>
      <c r="H63" s="176"/>
      <c r="I63" s="202">
        <f>Objekt!G313</f>
        <v>0</v>
      </c>
      <c r="J63" s="202"/>
    </row>
    <row r="64" spans="1:10" ht="25.5" customHeight="1" x14ac:dyDescent="0.25">
      <c r="A64" s="158"/>
      <c r="B64" s="162" t="s">
        <v>706</v>
      </c>
      <c r="C64" s="200" t="s">
        <v>697</v>
      </c>
      <c r="D64" s="201"/>
      <c r="E64" s="201"/>
      <c r="F64" s="163" t="s">
        <v>654</v>
      </c>
      <c r="G64" s="176"/>
      <c r="H64" s="176"/>
      <c r="I64" s="202">
        <f>Objekt!G315</f>
        <v>0</v>
      </c>
      <c r="J64" s="202"/>
    </row>
    <row r="65" spans="1:10" ht="25.5" customHeight="1" x14ac:dyDescent="0.25">
      <c r="A65" s="158"/>
      <c r="B65" s="162" t="s">
        <v>707</v>
      </c>
      <c r="C65" s="200" t="s">
        <v>698</v>
      </c>
      <c r="D65" s="201"/>
      <c r="E65" s="201"/>
      <c r="F65" s="163" t="s">
        <v>654</v>
      </c>
      <c r="G65" s="176"/>
      <c r="H65" s="176"/>
      <c r="I65" s="202">
        <f>Objekt!G317</f>
        <v>0</v>
      </c>
      <c r="J65" s="202"/>
    </row>
    <row r="66" spans="1:10" ht="25.5" customHeight="1" x14ac:dyDescent="0.25">
      <c r="A66" s="158"/>
      <c r="B66" s="162" t="s">
        <v>372</v>
      </c>
      <c r="C66" s="200" t="s">
        <v>373</v>
      </c>
      <c r="D66" s="201"/>
      <c r="E66" s="201"/>
      <c r="F66" s="163" t="s">
        <v>654</v>
      </c>
      <c r="G66" s="164"/>
      <c r="H66" s="164"/>
      <c r="I66" s="202">
        <f>Objekt!G319</f>
        <v>0</v>
      </c>
      <c r="J66" s="202"/>
    </row>
    <row r="67" spans="1:10" ht="25.5" customHeight="1" x14ac:dyDescent="0.25">
      <c r="A67" s="158"/>
      <c r="B67" s="162" t="s">
        <v>426</v>
      </c>
      <c r="C67" s="200" t="s">
        <v>427</v>
      </c>
      <c r="D67" s="201"/>
      <c r="E67" s="201"/>
      <c r="F67" s="163" t="s">
        <v>654</v>
      </c>
      <c r="G67" s="164"/>
      <c r="H67" s="164"/>
      <c r="I67" s="202">
        <f>Objekt!G367</f>
        <v>0</v>
      </c>
      <c r="J67" s="202"/>
    </row>
    <row r="68" spans="1:10" ht="25.5" customHeight="1" x14ac:dyDescent="0.25">
      <c r="A68" s="158"/>
      <c r="B68" s="162" t="s">
        <v>454</v>
      </c>
      <c r="C68" s="200" t="s">
        <v>455</v>
      </c>
      <c r="D68" s="201"/>
      <c r="E68" s="201"/>
      <c r="F68" s="163" t="s">
        <v>654</v>
      </c>
      <c r="G68" s="164"/>
      <c r="H68" s="164"/>
      <c r="I68" s="202">
        <f>Objekt!G389</f>
        <v>0</v>
      </c>
      <c r="J68" s="202"/>
    </row>
    <row r="69" spans="1:10" ht="25.5" customHeight="1" x14ac:dyDescent="0.25">
      <c r="A69" s="158"/>
      <c r="B69" s="162" t="s">
        <v>479</v>
      </c>
      <c r="C69" s="200" t="s">
        <v>480</v>
      </c>
      <c r="D69" s="201"/>
      <c r="E69" s="201"/>
      <c r="F69" s="163" t="s">
        <v>654</v>
      </c>
      <c r="G69" s="164"/>
      <c r="H69" s="164"/>
      <c r="I69" s="202">
        <f>Objekt!G408</f>
        <v>0</v>
      </c>
      <c r="J69" s="202"/>
    </row>
    <row r="70" spans="1:10" ht="25.5" customHeight="1" x14ac:dyDescent="0.25">
      <c r="A70" s="158"/>
      <c r="B70" s="162" t="s">
        <v>536</v>
      </c>
      <c r="C70" s="200" t="s">
        <v>537</v>
      </c>
      <c r="D70" s="201"/>
      <c r="E70" s="201"/>
      <c r="F70" s="163" t="s">
        <v>654</v>
      </c>
      <c r="G70" s="164"/>
      <c r="H70" s="164"/>
      <c r="I70" s="202">
        <f>Objekt!G447</f>
        <v>0</v>
      </c>
      <c r="J70" s="202"/>
    </row>
    <row r="71" spans="1:10" ht="25.5" customHeight="1" x14ac:dyDescent="0.25">
      <c r="A71" s="158"/>
      <c r="B71" s="162" t="s">
        <v>546</v>
      </c>
      <c r="C71" s="200" t="s">
        <v>547</v>
      </c>
      <c r="D71" s="201"/>
      <c r="E71" s="201"/>
      <c r="F71" s="163" t="s">
        <v>654</v>
      </c>
      <c r="G71" s="164"/>
      <c r="H71" s="164"/>
      <c r="I71" s="202">
        <f>Objekt!G457</f>
        <v>0</v>
      </c>
      <c r="J71" s="202"/>
    </row>
    <row r="72" spans="1:10" ht="25.5" customHeight="1" x14ac:dyDescent="0.25">
      <c r="A72" s="158"/>
      <c r="B72" s="162" t="s">
        <v>575</v>
      </c>
      <c r="C72" s="200" t="s">
        <v>576</v>
      </c>
      <c r="D72" s="201"/>
      <c r="E72" s="201"/>
      <c r="F72" s="163" t="s">
        <v>654</v>
      </c>
      <c r="G72" s="164"/>
      <c r="H72" s="164"/>
      <c r="I72" s="202">
        <f>Objekt!G482</f>
        <v>0</v>
      </c>
      <c r="J72" s="202"/>
    </row>
    <row r="73" spans="1:10" ht="25.5" customHeight="1" x14ac:dyDescent="0.25">
      <c r="A73" s="158"/>
      <c r="B73" s="162" t="s">
        <v>596</v>
      </c>
      <c r="C73" s="200" t="s">
        <v>597</v>
      </c>
      <c r="D73" s="201"/>
      <c r="E73" s="201"/>
      <c r="F73" s="163" t="s">
        <v>654</v>
      </c>
      <c r="G73" s="164"/>
      <c r="H73" s="164"/>
      <c r="I73" s="202">
        <f>Objekt!G496</f>
        <v>0</v>
      </c>
      <c r="J73" s="202"/>
    </row>
    <row r="74" spans="1:10" ht="25.5" customHeight="1" x14ac:dyDescent="0.25">
      <c r="A74" s="158"/>
      <c r="B74" s="162" t="s">
        <v>608</v>
      </c>
      <c r="C74" s="200" t="s">
        <v>609</v>
      </c>
      <c r="D74" s="201"/>
      <c r="E74" s="201"/>
      <c r="F74" s="163" t="s">
        <v>654</v>
      </c>
      <c r="G74" s="164"/>
      <c r="H74" s="164"/>
      <c r="I74" s="202">
        <f>Objekt!G508</f>
        <v>0</v>
      </c>
      <c r="J74" s="202"/>
    </row>
    <row r="75" spans="1:10" ht="25.5" customHeight="1" x14ac:dyDescent="0.25">
      <c r="A75" s="158"/>
      <c r="B75" s="162" t="s">
        <v>620</v>
      </c>
      <c r="C75" s="200" t="s">
        <v>621</v>
      </c>
      <c r="D75" s="201"/>
      <c r="E75" s="201"/>
      <c r="F75" s="163" t="s">
        <v>654</v>
      </c>
      <c r="G75" s="164"/>
      <c r="H75" s="164"/>
      <c r="I75" s="202">
        <f>Objekt!G517</f>
        <v>0</v>
      </c>
      <c r="J75" s="202"/>
    </row>
    <row r="76" spans="1:10" ht="25.5" customHeight="1" x14ac:dyDescent="0.25">
      <c r="A76" s="158"/>
      <c r="B76" s="165" t="s">
        <v>633</v>
      </c>
      <c r="C76" s="204" t="s">
        <v>636</v>
      </c>
      <c r="D76" s="205"/>
      <c r="E76" s="205"/>
      <c r="F76" s="166" t="s">
        <v>655</v>
      </c>
      <c r="G76" s="167"/>
      <c r="H76" s="167"/>
      <c r="I76" s="206">
        <f>Objekt!G527</f>
        <v>0</v>
      </c>
      <c r="J76" s="206"/>
    </row>
    <row r="77" spans="1:10" ht="25.5" customHeight="1" x14ac:dyDescent="0.25">
      <c r="A77" s="168"/>
      <c r="B77" s="171" t="s">
        <v>678</v>
      </c>
      <c r="C77" s="171"/>
      <c r="D77" s="172"/>
      <c r="E77" s="172"/>
      <c r="F77" s="173"/>
      <c r="G77" s="174"/>
      <c r="H77" s="175"/>
      <c r="I77" s="203">
        <f>I47</f>
        <v>0</v>
      </c>
      <c r="J77" s="203"/>
    </row>
    <row r="78" spans="1:10" x14ac:dyDescent="0.25">
      <c r="F78" s="169"/>
      <c r="G78" s="170"/>
      <c r="H78" s="169"/>
      <c r="I78" s="170"/>
      <c r="J78" s="170"/>
    </row>
    <row r="79" spans="1:10" x14ac:dyDescent="0.25">
      <c r="F79" s="169"/>
      <c r="G79" s="170"/>
      <c r="H79" s="169"/>
      <c r="I79" s="170"/>
      <c r="J79" s="170"/>
    </row>
    <row r="80" spans="1:10" x14ac:dyDescent="0.25">
      <c r="F80" s="169"/>
      <c r="G80" s="170"/>
      <c r="H80" s="169"/>
      <c r="I80" s="170"/>
      <c r="J80" s="170"/>
    </row>
  </sheetData>
  <mergeCells count="100">
    <mergeCell ref="E21:F21"/>
    <mergeCell ref="G21:H21"/>
    <mergeCell ref="I21:J21"/>
    <mergeCell ref="K47:L47"/>
    <mergeCell ref="C62:E62"/>
    <mergeCell ref="I62:J62"/>
    <mergeCell ref="C52:E52"/>
    <mergeCell ref="I52:J52"/>
    <mergeCell ref="B40:E40"/>
    <mergeCell ref="I46:J46"/>
    <mergeCell ref="C48:E48"/>
    <mergeCell ref="I48:J48"/>
    <mergeCell ref="C49:E49"/>
    <mergeCell ref="I49:J49"/>
    <mergeCell ref="C39:E39"/>
    <mergeCell ref="B47:H47"/>
    <mergeCell ref="D13:G13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B1:J1"/>
    <mergeCell ref="D2:J2"/>
    <mergeCell ref="D3:J3"/>
    <mergeCell ref="D11:G11"/>
    <mergeCell ref="D12:G12"/>
    <mergeCell ref="I58:J58"/>
    <mergeCell ref="I67:J67"/>
    <mergeCell ref="C68:E68"/>
    <mergeCell ref="C66:E66"/>
    <mergeCell ref="I66:J66"/>
    <mergeCell ref="C67:E67"/>
    <mergeCell ref="C63:E63"/>
    <mergeCell ref="I63:J63"/>
    <mergeCell ref="C64:E64"/>
    <mergeCell ref="I64:J64"/>
    <mergeCell ref="C65:E65"/>
    <mergeCell ref="I65:J65"/>
    <mergeCell ref="E19:F19"/>
    <mergeCell ref="G19:H19"/>
    <mergeCell ref="I19:J19"/>
    <mergeCell ref="E20:F20"/>
    <mergeCell ref="G20:H20"/>
    <mergeCell ref="I20:J20"/>
    <mergeCell ref="G26:I26"/>
    <mergeCell ref="G27:I27"/>
    <mergeCell ref="G28:I28"/>
    <mergeCell ref="G29:I29"/>
    <mergeCell ref="G23:I23"/>
    <mergeCell ref="G24:I24"/>
    <mergeCell ref="G25:I25"/>
    <mergeCell ref="D35:E35"/>
    <mergeCell ref="C56:E56"/>
    <mergeCell ref="I56:J56"/>
    <mergeCell ref="C57:E57"/>
    <mergeCell ref="I57:J57"/>
    <mergeCell ref="I47:J47"/>
    <mergeCell ref="C50:E50"/>
    <mergeCell ref="I50:J50"/>
    <mergeCell ref="C51:E51"/>
    <mergeCell ref="I51:J51"/>
    <mergeCell ref="C69:E69"/>
    <mergeCell ref="I69:J69"/>
    <mergeCell ref="C53:E53"/>
    <mergeCell ref="I53:J53"/>
    <mergeCell ref="C54:E54"/>
    <mergeCell ref="I54:J54"/>
    <mergeCell ref="C55:E55"/>
    <mergeCell ref="I55:J55"/>
    <mergeCell ref="C59:E59"/>
    <mergeCell ref="I59:J59"/>
    <mergeCell ref="C60:E60"/>
    <mergeCell ref="I60:J60"/>
    <mergeCell ref="C61:E61"/>
    <mergeCell ref="I61:J61"/>
    <mergeCell ref="I68:J68"/>
    <mergeCell ref="C58:E58"/>
    <mergeCell ref="I77:J77"/>
    <mergeCell ref="C72:E72"/>
    <mergeCell ref="I72:J72"/>
    <mergeCell ref="C73:E73"/>
    <mergeCell ref="I73:J73"/>
    <mergeCell ref="C74:E74"/>
    <mergeCell ref="I74:J74"/>
    <mergeCell ref="C76:E76"/>
    <mergeCell ref="I76:J76"/>
    <mergeCell ref="C70:E70"/>
    <mergeCell ref="I70:J70"/>
    <mergeCell ref="C71:E71"/>
    <mergeCell ref="I71:J71"/>
    <mergeCell ref="C75:E75"/>
    <mergeCell ref="I75:J75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D528"/>
  <sheetViews>
    <sheetView tabSelected="1" topLeftCell="A42" zoomScale="115" zoomScaleNormal="115" workbookViewId="0">
      <selection activeCell="K57" sqref="K57"/>
    </sheetView>
  </sheetViews>
  <sheetFormatPr defaultRowHeight="12.5" outlineLevelRow="1" x14ac:dyDescent="0.25"/>
  <cols>
    <col min="1" max="1" width="4.26953125" customWidth="1"/>
    <col min="2" max="2" width="14.453125" style="25" customWidth="1"/>
    <col min="3" max="3" width="38.26953125" style="25" customWidth="1"/>
    <col min="4" max="4" width="4.54296875" customWidth="1"/>
    <col min="5" max="5" width="10.54296875" customWidth="1"/>
    <col min="6" max="6" width="9.81640625" customWidth="1"/>
    <col min="7" max="7" width="10.7265625" customWidth="1"/>
    <col min="14" max="14" width="3.453125" customWidth="1"/>
    <col min="15" max="15" width="9" customWidth="1"/>
    <col min="16" max="16" width="9.26953125" customWidth="1"/>
    <col min="17" max="17" width="11" customWidth="1"/>
    <col min="18" max="18" width="14.81640625" customWidth="1"/>
    <col min="19" max="19" width="7.1796875" customWidth="1"/>
    <col min="20" max="20" width="13.453125" customWidth="1"/>
    <col min="21" max="21" width="10.81640625" customWidth="1"/>
    <col min="22" max="22" width="10.453125" customWidth="1"/>
    <col min="23" max="23" width="10.54296875" customWidth="1"/>
    <col min="216" max="216" width="4.26953125" customWidth="1"/>
    <col min="217" max="217" width="14.453125" customWidth="1"/>
    <col min="218" max="218" width="38.26953125" customWidth="1"/>
    <col min="219" max="219" width="4.54296875" customWidth="1"/>
    <col min="220" max="220" width="10.54296875" customWidth="1"/>
    <col min="221" max="221" width="9.81640625" customWidth="1"/>
    <col min="222" max="222" width="12.7265625" customWidth="1"/>
    <col min="223" max="232" width="0" hidden="1" customWidth="1"/>
    <col min="240" max="250" width="0" hidden="1" customWidth="1"/>
    <col min="264" max="264" width="73.453125" customWidth="1"/>
    <col min="472" max="472" width="4.26953125" customWidth="1"/>
    <col min="473" max="473" width="14.453125" customWidth="1"/>
    <col min="474" max="474" width="38.26953125" customWidth="1"/>
    <col min="475" max="475" width="4.54296875" customWidth="1"/>
    <col min="476" max="476" width="10.54296875" customWidth="1"/>
    <col min="477" max="477" width="9.81640625" customWidth="1"/>
    <col min="478" max="478" width="12.7265625" customWidth="1"/>
    <col min="479" max="488" width="0" hidden="1" customWidth="1"/>
    <col min="496" max="506" width="0" hidden="1" customWidth="1"/>
    <col min="520" max="520" width="73.453125" customWidth="1"/>
    <col min="728" max="728" width="4.26953125" customWidth="1"/>
    <col min="729" max="729" width="14.453125" customWidth="1"/>
    <col min="730" max="730" width="38.26953125" customWidth="1"/>
    <col min="731" max="731" width="4.54296875" customWidth="1"/>
    <col min="732" max="732" width="10.54296875" customWidth="1"/>
    <col min="733" max="733" width="9.81640625" customWidth="1"/>
    <col min="734" max="734" width="12.7265625" customWidth="1"/>
    <col min="735" max="744" width="0" hidden="1" customWidth="1"/>
    <col min="752" max="762" width="0" hidden="1" customWidth="1"/>
    <col min="776" max="776" width="73.453125" customWidth="1"/>
    <col min="984" max="984" width="4.26953125" customWidth="1"/>
    <col min="985" max="985" width="14.453125" customWidth="1"/>
    <col min="986" max="986" width="38.26953125" customWidth="1"/>
    <col min="987" max="987" width="4.54296875" customWidth="1"/>
    <col min="988" max="988" width="10.54296875" customWidth="1"/>
    <col min="989" max="989" width="9.81640625" customWidth="1"/>
    <col min="990" max="990" width="12.7265625" customWidth="1"/>
    <col min="991" max="1000" width="0" hidden="1" customWidth="1"/>
    <col min="1008" max="1018" width="0" hidden="1" customWidth="1"/>
    <col min="1032" max="1032" width="73.453125" customWidth="1"/>
    <col min="1240" max="1240" width="4.26953125" customWidth="1"/>
    <col min="1241" max="1241" width="14.453125" customWidth="1"/>
    <col min="1242" max="1242" width="38.26953125" customWidth="1"/>
    <col min="1243" max="1243" width="4.54296875" customWidth="1"/>
    <col min="1244" max="1244" width="10.54296875" customWidth="1"/>
    <col min="1245" max="1245" width="9.81640625" customWidth="1"/>
    <col min="1246" max="1246" width="12.7265625" customWidth="1"/>
    <col min="1247" max="1256" width="0" hidden="1" customWidth="1"/>
    <col min="1264" max="1274" width="0" hidden="1" customWidth="1"/>
    <col min="1288" max="1288" width="73.453125" customWidth="1"/>
    <col min="1496" max="1496" width="4.26953125" customWidth="1"/>
    <col min="1497" max="1497" width="14.453125" customWidth="1"/>
    <col min="1498" max="1498" width="38.26953125" customWidth="1"/>
    <col min="1499" max="1499" width="4.54296875" customWidth="1"/>
    <col min="1500" max="1500" width="10.54296875" customWidth="1"/>
    <col min="1501" max="1501" width="9.81640625" customWidth="1"/>
    <col min="1502" max="1502" width="12.7265625" customWidth="1"/>
    <col min="1503" max="1512" width="0" hidden="1" customWidth="1"/>
    <col min="1520" max="1530" width="0" hidden="1" customWidth="1"/>
    <col min="1544" max="1544" width="73.453125" customWidth="1"/>
    <col min="1752" max="1752" width="4.26953125" customWidth="1"/>
    <col min="1753" max="1753" width="14.453125" customWidth="1"/>
    <col min="1754" max="1754" width="38.26953125" customWidth="1"/>
    <col min="1755" max="1755" width="4.54296875" customWidth="1"/>
    <col min="1756" max="1756" width="10.54296875" customWidth="1"/>
    <col min="1757" max="1757" width="9.81640625" customWidth="1"/>
    <col min="1758" max="1758" width="12.7265625" customWidth="1"/>
    <col min="1759" max="1768" width="0" hidden="1" customWidth="1"/>
    <col min="1776" max="1786" width="0" hidden="1" customWidth="1"/>
    <col min="1800" max="1800" width="73.453125" customWidth="1"/>
    <col min="2008" max="2008" width="4.26953125" customWidth="1"/>
    <col min="2009" max="2009" width="14.453125" customWidth="1"/>
    <col min="2010" max="2010" width="38.26953125" customWidth="1"/>
    <col min="2011" max="2011" width="4.54296875" customWidth="1"/>
    <col min="2012" max="2012" width="10.54296875" customWidth="1"/>
    <col min="2013" max="2013" width="9.81640625" customWidth="1"/>
    <col min="2014" max="2014" width="12.7265625" customWidth="1"/>
    <col min="2015" max="2024" width="0" hidden="1" customWidth="1"/>
    <col min="2032" max="2042" width="0" hidden="1" customWidth="1"/>
    <col min="2056" max="2056" width="73.453125" customWidth="1"/>
    <col min="2264" max="2264" width="4.26953125" customWidth="1"/>
    <col min="2265" max="2265" width="14.453125" customWidth="1"/>
    <col min="2266" max="2266" width="38.26953125" customWidth="1"/>
    <col min="2267" max="2267" width="4.54296875" customWidth="1"/>
    <col min="2268" max="2268" width="10.54296875" customWidth="1"/>
    <col min="2269" max="2269" width="9.81640625" customWidth="1"/>
    <col min="2270" max="2270" width="12.7265625" customWidth="1"/>
    <col min="2271" max="2280" width="0" hidden="1" customWidth="1"/>
    <col min="2288" max="2298" width="0" hidden="1" customWidth="1"/>
    <col min="2312" max="2312" width="73.453125" customWidth="1"/>
    <col min="2520" max="2520" width="4.26953125" customWidth="1"/>
    <col min="2521" max="2521" width="14.453125" customWidth="1"/>
    <col min="2522" max="2522" width="38.26953125" customWidth="1"/>
    <col min="2523" max="2523" width="4.54296875" customWidth="1"/>
    <col min="2524" max="2524" width="10.54296875" customWidth="1"/>
    <col min="2525" max="2525" width="9.81640625" customWidth="1"/>
    <col min="2526" max="2526" width="12.7265625" customWidth="1"/>
    <col min="2527" max="2536" width="0" hidden="1" customWidth="1"/>
    <col min="2544" max="2554" width="0" hidden="1" customWidth="1"/>
    <col min="2568" max="2568" width="73.453125" customWidth="1"/>
    <col min="2776" max="2776" width="4.26953125" customWidth="1"/>
    <col min="2777" max="2777" width="14.453125" customWidth="1"/>
    <col min="2778" max="2778" width="38.26953125" customWidth="1"/>
    <col min="2779" max="2779" width="4.54296875" customWidth="1"/>
    <col min="2780" max="2780" width="10.54296875" customWidth="1"/>
    <col min="2781" max="2781" width="9.81640625" customWidth="1"/>
    <col min="2782" max="2782" width="12.7265625" customWidth="1"/>
    <col min="2783" max="2792" width="0" hidden="1" customWidth="1"/>
    <col min="2800" max="2810" width="0" hidden="1" customWidth="1"/>
    <col min="2824" max="2824" width="73.453125" customWidth="1"/>
    <col min="3032" max="3032" width="4.26953125" customWidth="1"/>
    <col min="3033" max="3033" width="14.453125" customWidth="1"/>
    <col min="3034" max="3034" width="38.26953125" customWidth="1"/>
    <col min="3035" max="3035" width="4.54296875" customWidth="1"/>
    <col min="3036" max="3036" width="10.54296875" customWidth="1"/>
    <col min="3037" max="3037" width="9.81640625" customWidth="1"/>
    <col min="3038" max="3038" width="12.7265625" customWidth="1"/>
    <col min="3039" max="3048" width="0" hidden="1" customWidth="1"/>
    <col min="3056" max="3066" width="0" hidden="1" customWidth="1"/>
    <col min="3080" max="3080" width="73.453125" customWidth="1"/>
    <col min="3288" max="3288" width="4.26953125" customWidth="1"/>
    <col min="3289" max="3289" width="14.453125" customWidth="1"/>
    <col min="3290" max="3290" width="38.26953125" customWidth="1"/>
    <col min="3291" max="3291" width="4.54296875" customWidth="1"/>
    <col min="3292" max="3292" width="10.54296875" customWidth="1"/>
    <col min="3293" max="3293" width="9.81640625" customWidth="1"/>
    <col min="3294" max="3294" width="12.7265625" customWidth="1"/>
    <col min="3295" max="3304" width="0" hidden="1" customWidth="1"/>
    <col min="3312" max="3322" width="0" hidden="1" customWidth="1"/>
    <col min="3336" max="3336" width="73.453125" customWidth="1"/>
    <col min="3544" max="3544" width="4.26953125" customWidth="1"/>
    <col min="3545" max="3545" width="14.453125" customWidth="1"/>
    <col min="3546" max="3546" width="38.26953125" customWidth="1"/>
    <col min="3547" max="3547" width="4.54296875" customWidth="1"/>
    <col min="3548" max="3548" width="10.54296875" customWidth="1"/>
    <col min="3549" max="3549" width="9.81640625" customWidth="1"/>
    <col min="3550" max="3550" width="12.7265625" customWidth="1"/>
    <col min="3551" max="3560" width="0" hidden="1" customWidth="1"/>
    <col min="3568" max="3578" width="0" hidden="1" customWidth="1"/>
    <col min="3592" max="3592" width="73.453125" customWidth="1"/>
    <col min="3800" max="3800" width="4.26953125" customWidth="1"/>
    <col min="3801" max="3801" width="14.453125" customWidth="1"/>
    <col min="3802" max="3802" width="38.26953125" customWidth="1"/>
    <col min="3803" max="3803" width="4.54296875" customWidth="1"/>
    <col min="3804" max="3804" width="10.54296875" customWidth="1"/>
    <col min="3805" max="3805" width="9.81640625" customWidth="1"/>
    <col min="3806" max="3806" width="12.7265625" customWidth="1"/>
    <col min="3807" max="3816" width="0" hidden="1" customWidth="1"/>
    <col min="3824" max="3834" width="0" hidden="1" customWidth="1"/>
    <col min="3848" max="3848" width="73.453125" customWidth="1"/>
    <col min="4056" max="4056" width="4.26953125" customWidth="1"/>
    <col min="4057" max="4057" width="14.453125" customWidth="1"/>
    <col min="4058" max="4058" width="38.26953125" customWidth="1"/>
    <col min="4059" max="4059" width="4.54296875" customWidth="1"/>
    <col min="4060" max="4060" width="10.54296875" customWidth="1"/>
    <col min="4061" max="4061" width="9.81640625" customWidth="1"/>
    <col min="4062" max="4062" width="12.7265625" customWidth="1"/>
    <col min="4063" max="4072" width="0" hidden="1" customWidth="1"/>
    <col min="4080" max="4090" width="0" hidden="1" customWidth="1"/>
    <col min="4104" max="4104" width="73.453125" customWidth="1"/>
    <col min="4312" max="4312" width="4.26953125" customWidth="1"/>
    <col min="4313" max="4313" width="14.453125" customWidth="1"/>
    <col min="4314" max="4314" width="38.26953125" customWidth="1"/>
    <col min="4315" max="4315" width="4.54296875" customWidth="1"/>
    <col min="4316" max="4316" width="10.54296875" customWidth="1"/>
    <col min="4317" max="4317" width="9.81640625" customWidth="1"/>
    <col min="4318" max="4318" width="12.7265625" customWidth="1"/>
    <col min="4319" max="4328" width="0" hidden="1" customWidth="1"/>
    <col min="4336" max="4346" width="0" hidden="1" customWidth="1"/>
    <col min="4360" max="4360" width="73.453125" customWidth="1"/>
    <col min="4568" max="4568" width="4.26953125" customWidth="1"/>
    <col min="4569" max="4569" width="14.453125" customWidth="1"/>
    <col min="4570" max="4570" width="38.26953125" customWidth="1"/>
    <col min="4571" max="4571" width="4.54296875" customWidth="1"/>
    <col min="4572" max="4572" width="10.54296875" customWidth="1"/>
    <col min="4573" max="4573" width="9.81640625" customWidth="1"/>
    <col min="4574" max="4574" width="12.7265625" customWidth="1"/>
    <col min="4575" max="4584" width="0" hidden="1" customWidth="1"/>
    <col min="4592" max="4602" width="0" hidden="1" customWidth="1"/>
    <col min="4616" max="4616" width="73.453125" customWidth="1"/>
    <col min="4824" max="4824" width="4.26953125" customWidth="1"/>
    <col min="4825" max="4825" width="14.453125" customWidth="1"/>
    <col min="4826" max="4826" width="38.26953125" customWidth="1"/>
    <col min="4827" max="4827" width="4.54296875" customWidth="1"/>
    <col min="4828" max="4828" width="10.54296875" customWidth="1"/>
    <col min="4829" max="4829" width="9.81640625" customWidth="1"/>
    <col min="4830" max="4830" width="12.7265625" customWidth="1"/>
    <col min="4831" max="4840" width="0" hidden="1" customWidth="1"/>
    <col min="4848" max="4858" width="0" hidden="1" customWidth="1"/>
    <col min="4872" max="4872" width="73.453125" customWidth="1"/>
    <col min="5080" max="5080" width="4.26953125" customWidth="1"/>
    <col min="5081" max="5081" width="14.453125" customWidth="1"/>
    <col min="5082" max="5082" width="38.26953125" customWidth="1"/>
    <col min="5083" max="5083" width="4.54296875" customWidth="1"/>
    <col min="5084" max="5084" width="10.54296875" customWidth="1"/>
    <col min="5085" max="5085" width="9.81640625" customWidth="1"/>
    <col min="5086" max="5086" width="12.7265625" customWidth="1"/>
    <col min="5087" max="5096" width="0" hidden="1" customWidth="1"/>
    <col min="5104" max="5114" width="0" hidden="1" customWidth="1"/>
    <col min="5128" max="5128" width="73.453125" customWidth="1"/>
    <col min="5336" max="5336" width="4.26953125" customWidth="1"/>
    <col min="5337" max="5337" width="14.453125" customWidth="1"/>
    <col min="5338" max="5338" width="38.26953125" customWidth="1"/>
    <col min="5339" max="5339" width="4.54296875" customWidth="1"/>
    <col min="5340" max="5340" width="10.54296875" customWidth="1"/>
    <col min="5341" max="5341" width="9.81640625" customWidth="1"/>
    <col min="5342" max="5342" width="12.7265625" customWidth="1"/>
    <col min="5343" max="5352" width="0" hidden="1" customWidth="1"/>
    <col min="5360" max="5370" width="0" hidden="1" customWidth="1"/>
    <col min="5384" max="5384" width="73.453125" customWidth="1"/>
    <col min="5592" max="5592" width="4.26953125" customWidth="1"/>
    <col min="5593" max="5593" width="14.453125" customWidth="1"/>
    <col min="5594" max="5594" width="38.26953125" customWidth="1"/>
    <col min="5595" max="5595" width="4.54296875" customWidth="1"/>
    <col min="5596" max="5596" width="10.54296875" customWidth="1"/>
    <col min="5597" max="5597" width="9.81640625" customWidth="1"/>
    <col min="5598" max="5598" width="12.7265625" customWidth="1"/>
    <col min="5599" max="5608" width="0" hidden="1" customWidth="1"/>
    <col min="5616" max="5626" width="0" hidden="1" customWidth="1"/>
    <col min="5640" max="5640" width="73.453125" customWidth="1"/>
    <col min="5848" max="5848" width="4.26953125" customWidth="1"/>
    <col min="5849" max="5849" width="14.453125" customWidth="1"/>
    <col min="5850" max="5850" width="38.26953125" customWidth="1"/>
    <col min="5851" max="5851" width="4.54296875" customWidth="1"/>
    <col min="5852" max="5852" width="10.54296875" customWidth="1"/>
    <col min="5853" max="5853" width="9.81640625" customWidth="1"/>
    <col min="5854" max="5854" width="12.7265625" customWidth="1"/>
    <col min="5855" max="5864" width="0" hidden="1" customWidth="1"/>
    <col min="5872" max="5882" width="0" hidden="1" customWidth="1"/>
    <col min="5896" max="5896" width="73.453125" customWidth="1"/>
    <col min="6104" max="6104" width="4.26953125" customWidth="1"/>
    <col min="6105" max="6105" width="14.453125" customWidth="1"/>
    <col min="6106" max="6106" width="38.26953125" customWidth="1"/>
    <col min="6107" max="6107" width="4.54296875" customWidth="1"/>
    <col min="6108" max="6108" width="10.54296875" customWidth="1"/>
    <col min="6109" max="6109" width="9.81640625" customWidth="1"/>
    <col min="6110" max="6110" width="12.7265625" customWidth="1"/>
    <col min="6111" max="6120" width="0" hidden="1" customWidth="1"/>
    <col min="6128" max="6138" width="0" hidden="1" customWidth="1"/>
    <col min="6152" max="6152" width="73.453125" customWidth="1"/>
    <col min="6360" max="6360" width="4.26953125" customWidth="1"/>
    <col min="6361" max="6361" width="14.453125" customWidth="1"/>
    <col min="6362" max="6362" width="38.26953125" customWidth="1"/>
    <col min="6363" max="6363" width="4.54296875" customWidth="1"/>
    <col min="6364" max="6364" width="10.54296875" customWidth="1"/>
    <col min="6365" max="6365" width="9.81640625" customWidth="1"/>
    <col min="6366" max="6366" width="12.7265625" customWidth="1"/>
    <col min="6367" max="6376" width="0" hidden="1" customWidth="1"/>
    <col min="6384" max="6394" width="0" hidden="1" customWidth="1"/>
    <col min="6408" max="6408" width="73.453125" customWidth="1"/>
    <col min="6616" max="6616" width="4.26953125" customWidth="1"/>
    <col min="6617" max="6617" width="14.453125" customWidth="1"/>
    <col min="6618" max="6618" width="38.26953125" customWidth="1"/>
    <col min="6619" max="6619" width="4.54296875" customWidth="1"/>
    <col min="6620" max="6620" width="10.54296875" customWidth="1"/>
    <col min="6621" max="6621" width="9.81640625" customWidth="1"/>
    <col min="6622" max="6622" width="12.7265625" customWidth="1"/>
    <col min="6623" max="6632" width="0" hidden="1" customWidth="1"/>
    <col min="6640" max="6650" width="0" hidden="1" customWidth="1"/>
    <col min="6664" max="6664" width="73.453125" customWidth="1"/>
    <col min="6872" max="6872" width="4.26953125" customWidth="1"/>
    <col min="6873" max="6873" width="14.453125" customWidth="1"/>
    <col min="6874" max="6874" width="38.26953125" customWidth="1"/>
    <col min="6875" max="6875" width="4.54296875" customWidth="1"/>
    <col min="6876" max="6876" width="10.54296875" customWidth="1"/>
    <col min="6877" max="6877" width="9.81640625" customWidth="1"/>
    <col min="6878" max="6878" width="12.7265625" customWidth="1"/>
    <col min="6879" max="6888" width="0" hidden="1" customWidth="1"/>
    <col min="6896" max="6906" width="0" hidden="1" customWidth="1"/>
    <col min="6920" max="6920" width="73.453125" customWidth="1"/>
    <col min="7128" max="7128" width="4.26953125" customWidth="1"/>
    <col min="7129" max="7129" width="14.453125" customWidth="1"/>
    <col min="7130" max="7130" width="38.26953125" customWidth="1"/>
    <col min="7131" max="7131" width="4.54296875" customWidth="1"/>
    <col min="7132" max="7132" width="10.54296875" customWidth="1"/>
    <col min="7133" max="7133" width="9.81640625" customWidth="1"/>
    <col min="7134" max="7134" width="12.7265625" customWidth="1"/>
    <col min="7135" max="7144" width="0" hidden="1" customWidth="1"/>
    <col min="7152" max="7162" width="0" hidden="1" customWidth="1"/>
    <col min="7176" max="7176" width="73.453125" customWidth="1"/>
    <col min="7384" max="7384" width="4.26953125" customWidth="1"/>
    <col min="7385" max="7385" width="14.453125" customWidth="1"/>
    <col min="7386" max="7386" width="38.26953125" customWidth="1"/>
    <col min="7387" max="7387" width="4.54296875" customWidth="1"/>
    <col min="7388" max="7388" width="10.54296875" customWidth="1"/>
    <col min="7389" max="7389" width="9.81640625" customWidth="1"/>
    <col min="7390" max="7390" width="12.7265625" customWidth="1"/>
    <col min="7391" max="7400" width="0" hidden="1" customWidth="1"/>
    <col min="7408" max="7418" width="0" hidden="1" customWidth="1"/>
    <col min="7432" max="7432" width="73.453125" customWidth="1"/>
    <col min="7640" max="7640" width="4.26953125" customWidth="1"/>
    <col min="7641" max="7641" width="14.453125" customWidth="1"/>
    <col min="7642" max="7642" width="38.26953125" customWidth="1"/>
    <col min="7643" max="7643" width="4.54296875" customWidth="1"/>
    <col min="7644" max="7644" width="10.54296875" customWidth="1"/>
    <col min="7645" max="7645" width="9.81640625" customWidth="1"/>
    <col min="7646" max="7646" width="12.7265625" customWidth="1"/>
    <col min="7647" max="7656" width="0" hidden="1" customWidth="1"/>
    <col min="7664" max="7674" width="0" hidden="1" customWidth="1"/>
    <col min="7688" max="7688" width="73.453125" customWidth="1"/>
    <col min="7896" max="7896" width="4.26953125" customWidth="1"/>
    <col min="7897" max="7897" width="14.453125" customWidth="1"/>
    <col min="7898" max="7898" width="38.26953125" customWidth="1"/>
    <col min="7899" max="7899" width="4.54296875" customWidth="1"/>
    <col min="7900" max="7900" width="10.54296875" customWidth="1"/>
    <col min="7901" max="7901" width="9.81640625" customWidth="1"/>
    <col min="7902" max="7902" width="12.7265625" customWidth="1"/>
    <col min="7903" max="7912" width="0" hidden="1" customWidth="1"/>
    <col min="7920" max="7930" width="0" hidden="1" customWidth="1"/>
    <col min="7944" max="7944" width="73.453125" customWidth="1"/>
    <col min="8152" max="8152" width="4.26953125" customWidth="1"/>
    <col min="8153" max="8153" width="14.453125" customWidth="1"/>
    <col min="8154" max="8154" width="38.26953125" customWidth="1"/>
    <col min="8155" max="8155" width="4.54296875" customWidth="1"/>
    <col min="8156" max="8156" width="10.54296875" customWidth="1"/>
    <col min="8157" max="8157" width="9.81640625" customWidth="1"/>
    <col min="8158" max="8158" width="12.7265625" customWidth="1"/>
    <col min="8159" max="8168" width="0" hidden="1" customWidth="1"/>
    <col min="8176" max="8186" width="0" hidden="1" customWidth="1"/>
    <col min="8200" max="8200" width="73.453125" customWidth="1"/>
    <col min="8408" max="8408" width="4.26953125" customWidth="1"/>
    <col min="8409" max="8409" width="14.453125" customWidth="1"/>
    <col min="8410" max="8410" width="38.26953125" customWidth="1"/>
    <col min="8411" max="8411" width="4.54296875" customWidth="1"/>
    <col min="8412" max="8412" width="10.54296875" customWidth="1"/>
    <col min="8413" max="8413" width="9.81640625" customWidth="1"/>
    <col min="8414" max="8414" width="12.7265625" customWidth="1"/>
    <col min="8415" max="8424" width="0" hidden="1" customWidth="1"/>
    <col min="8432" max="8442" width="0" hidden="1" customWidth="1"/>
    <col min="8456" max="8456" width="73.453125" customWidth="1"/>
    <col min="8664" max="8664" width="4.26953125" customWidth="1"/>
    <col min="8665" max="8665" width="14.453125" customWidth="1"/>
    <col min="8666" max="8666" width="38.26953125" customWidth="1"/>
    <col min="8667" max="8667" width="4.54296875" customWidth="1"/>
    <col min="8668" max="8668" width="10.54296875" customWidth="1"/>
    <col min="8669" max="8669" width="9.81640625" customWidth="1"/>
    <col min="8670" max="8670" width="12.7265625" customWidth="1"/>
    <col min="8671" max="8680" width="0" hidden="1" customWidth="1"/>
    <col min="8688" max="8698" width="0" hidden="1" customWidth="1"/>
    <col min="8712" max="8712" width="73.453125" customWidth="1"/>
    <col min="8920" max="8920" width="4.26953125" customWidth="1"/>
    <col min="8921" max="8921" width="14.453125" customWidth="1"/>
    <col min="8922" max="8922" width="38.26953125" customWidth="1"/>
    <col min="8923" max="8923" width="4.54296875" customWidth="1"/>
    <col min="8924" max="8924" width="10.54296875" customWidth="1"/>
    <col min="8925" max="8925" width="9.81640625" customWidth="1"/>
    <col min="8926" max="8926" width="12.7265625" customWidth="1"/>
    <col min="8927" max="8936" width="0" hidden="1" customWidth="1"/>
    <col min="8944" max="8954" width="0" hidden="1" customWidth="1"/>
    <col min="8968" max="8968" width="73.453125" customWidth="1"/>
    <col min="9176" max="9176" width="4.26953125" customWidth="1"/>
    <col min="9177" max="9177" width="14.453125" customWidth="1"/>
    <col min="9178" max="9178" width="38.26953125" customWidth="1"/>
    <col min="9179" max="9179" width="4.54296875" customWidth="1"/>
    <col min="9180" max="9180" width="10.54296875" customWidth="1"/>
    <col min="9181" max="9181" width="9.81640625" customWidth="1"/>
    <col min="9182" max="9182" width="12.7265625" customWidth="1"/>
    <col min="9183" max="9192" width="0" hidden="1" customWidth="1"/>
    <col min="9200" max="9210" width="0" hidden="1" customWidth="1"/>
    <col min="9224" max="9224" width="73.453125" customWidth="1"/>
    <col min="9432" max="9432" width="4.26953125" customWidth="1"/>
    <col min="9433" max="9433" width="14.453125" customWidth="1"/>
    <col min="9434" max="9434" width="38.26953125" customWidth="1"/>
    <col min="9435" max="9435" width="4.54296875" customWidth="1"/>
    <col min="9436" max="9436" width="10.54296875" customWidth="1"/>
    <col min="9437" max="9437" width="9.81640625" customWidth="1"/>
    <col min="9438" max="9438" width="12.7265625" customWidth="1"/>
    <col min="9439" max="9448" width="0" hidden="1" customWidth="1"/>
    <col min="9456" max="9466" width="0" hidden="1" customWidth="1"/>
    <col min="9480" max="9480" width="73.453125" customWidth="1"/>
    <col min="9688" max="9688" width="4.26953125" customWidth="1"/>
    <col min="9689" max="9689" width="14.453125" customWidth="1"/>
    <col min="9690" max="9690" width="38.26953125" customWidth="1"/>
    <col min="9691" max="9691" width="4.54296875" customWidth="1"/>
    <col min="9692" max="9692" width="10.54296875" customWidth="1"/>
    <col min="9693" max="9693" width="9.81640625" customWidth="1"/>
    <col min="9694" max="9694" width="12.7265625" customWidth="1"/>
    <col min="9695" max="9704" width="0" hidden="1" customWidth="1"/>
    <col min="9712" max="9722" width="0" hidden="1" customWidth="1"/>
    <col min="9736" max="9736" width="73.453125" customWidth="1"/>
    <col min="9944" max="9944" width="4.26953125" customWidth="1"/>
    <col min="9945" max="9945" width="14.453125" customWidth="1"/>
    <col min="9946" max="9946" width="38.26953125" customWidth="1"/>
    <col min="9947" max="9947" width="4.54296875" customWidth="1"/>
    <col min="9948" max="9948" width="10.54296875" customWidth="1"/>
    <col min="9949" max="9949" width="9.81640625" customWidth="1"/>
    <col min="9950" max="9950" width="12.7265625" customWidth="1"/>
    <col min="9951" max="9960" width="0" hidden="1" customWidth="1"/>
    <col min="9968" max="9978" width="0" hidden="1" customWidth="1"/>
    <col min="9992" max="9992" width="73.453125" customWidth="1"/>
    <col min="10200" max="10200" width="4.26953125" customWidth="1"/>
    <col min="10201" max="10201" width="14.453125" customWidth="1"/>
    <col min="10202" max="10202" width="38.26953125" customWidth="1"/>
    <col min="10203" max="10203" width="4.54296875" customWidth="1"/>
    <col min="10204" max="10204" width="10.54296875" customWidth="1"/>
    <col min="10205" max="10205" width="9.81640625" customWidth="1"/>
    <col min="10206" max="10206" width="12.7265625" customWidth="1"/>
    <col min="10207" max="10216" width="0" hidden="1" customWidth="1"/>
    <col min="10224" max="10234" width="0" hidden="1" customWidth="1"/>
    <col min="10248" max="10248" width="73.453125" customWidth="1"/>
    <col min="10456" max="10456" width="4.26953125" customWidth="1"/>
    <col min="10457" max="10457" width="14.453125" customWidth="1"/>
    <col min="10458" max="10458" width="38.26953125" customWidth="1"/>
    <col min="10459" max="10459" width="4.54296875" customWidth="1"/>
    <col min="10460" max="10460" width="10.54296875" customWidth="1"/>
    <col min="10461" max="10461" width="9.81640625" customWidth="1"/>
    <col min="10462" max="10462" width="12.7265625" customWidth="1"/>
    <col min="10463" max="10472" width="0" hidden="1" customWidth="1"/>
    <col min="10480" max="10490" width="0" hidden="1" customWidth="1"/>
    <col min="10504" max="10504" width="73.453125" customWidth="1"/>
    <col min="10712" max="10712" width="4.26953125" customWidth="1"/>
    <col min="10713" max="10713" width="14.453125" customWidth="1"/>
    <col min="10714" max="10714" width="38.26953125" customWidth="1"/>
    <col min="10715" max="10715" width="4.54296875" customWidth="1"/>
    <col min="10716" max="10716" width="10.54296875" customWidth="1"/>
    <col min="10717" max="10717" width="9.81640625" customWidth="1"/>
    <col min="10718" max="10718" width="12.7265625" customWidth="1"/>
    <col min="10719" max="10728" width="0" hidden="1" customWidth="1"/>
    <col min="10736" max="10746" width="0" hidden="1" customWidth="1"/>
    <col min="10760" max="10760" width="73.453125" customWidth="1"/>
    <col min="10968" max="10968" width="4.26953125" customWidth="1"/>
    <col min="10969" max="10969" width="14.453125" customWidth="1"/>
    <col min="10970" max="10970" width="38.26953125" customWidth="1"/>
    <col min="10971" max="10971" width="4.54296875" customWidth="1"/>
    <col min="10972" max="10972" width="10.54296875" customWidth="1"/>
    <col min="10973" max="10973" width="9.81640625" customWidth="1"/>
    <col min="10974" max="10974" width="12.7265625" customWidth="1"/>
    <col min="10975" max="10984" width="0" hidden="1" customWidth="1"/>
    <col min="10992" max="11002" width="0" hidden="1" customWidth="1"/>
    <col min="11016" max="11016" width="73.453125" customWidth="1"/>
    <col min="11224" max="11224" width="4.26953125" customWidth="1"/>
    <col min="11225" max="11225" width="14.453125" customWidth="1"/>
    <col min="11226" max="11226" width="38.26953125" customWidth="1"/>
    <col min="11227" max="11227" width="4.54296875" customWidth="1"/>
    <col min="11228" max="11228" width="10.54296875" customWidth="1"/>
    <col min="11229" max="11229" width="9.81640625" customWidth="1"/>
    <col min="11230" max="11230" width="12.7265625" customWidth="1"/>
    <col min="11231" max="11240" width="0" hidden="1" customWidth="1"/>
    <col min="11248" max="11258" width="0" hidden="1" customWidth="1"/>
    <col min="11272" max="11272" width="73.453125" customWidth="1"/>
    <col min="11480" max="11480" width="4.26953125" customWidth="1"/>
    <col min="11481" max="11481" width="14.453125" customWidth="1"/>
    <col min="11482" max="11482" width="38.26953125" customWidth="1"/>
    <col min="11483" max="11483" width="4.54296875" customWidth="1"/>
    <col min="11484" max="11484" width="10.54296875" customWidth="1"/>
    <col min="11485" max="11485" width="9.81640625" customWidth="1"/>
    <col min="11486" max="11486" width="12.7265625" customWidth="1"/>
    <col min="11487" max="11496" width="0" hidden="1" customWidth="1"/>
    <col min="11504" max="11514" width="0" hidden="1" customWidth="1"/>
    <col min="11528" max="11528" width="73.453125" customWidth="1"/>
    <col min="11736" max="11736" width="4.26953125" customWidth="1"/>
    <col min="11737" max="11737" width="14.453125" customWidth="1"/>
    <col min="11738" max="11738" width="38.26953125" customWidth="1"/>
    <col min="11739" max="11739" width="4.54296875" customWidth="1"/>
    <col min="11740" max="11740" width="10.54296875" customWidth="1"/>
    <col min="11741" max="11741" width="9.81640625" customWidth="1"/>
    <col min="11742" max="11742" width="12.7265625" customWidth="1"/>
    <col min="11743" max="11752" width="0" hidden="1" customWidth="1"/>
    <col min="11760" max="11770" width="0" hidden="1" customWidth="1"/>
    <col min="11784" max="11784" width="73.453125" customWidth="1"/>
    <col min="11992" max="11992" width="4.26953125" customWidth="1"/>
    <col min="11993" max="11993" width="14.453125" customWidth="1"/>
    <col min="11994" max="11994" width="38.26953125" customWidth="1"/>
    <col min="11995" max="11995" width="4.54296875" customWidth="1"/>
    <col min="11996" max="11996" width="10.54296875" customWidth="1"/>
    <col min="11997" max="11997" width="9.81640625" customWidth="1"/>
    <col min="11998" max="11998" width="12.7265625" customWidth="1"/>
    <col min="11999" max="12008" width="0" hidden="1" customWidth="1"/>
    <col min="12016" max="12026" width="0" hidden="1" customWidth="1"/>
    <col min="12040" max="12040" width="73.453125" customWidth="1"/>
    <col min="12248" max="12248" width="4.26953125" customWidth="1"/>
    <col min="12249" max="12249" width="14.453125" customWidth="1"/>
    <col min="12250" max="12250" width="38.26953125" customWidth="1"/>
    <col min="12251" max="12251" width="4.54296875" customWidth="1"/>
    <col min="12252" max="12252" width="10.54296875" customWidth="1"/>
    <col min="12253" max="12253" width="9.81640625" customWidth="1"/>
    <col min="12254" max="12254" width="12.7265625" customWidth="1"/>
    <col min="12255" max="12264" width="0" hidden="1" customWidth="1"/>
    <col min="12272" max="12282" width="0" hidden="1" customWidth="1"/>
    <col min="12296" max="12296" width="73.453125" customWidth="1"/>
    <col min="12504" max="12504" width="4.26953125" customWidth="1"/>
    <col min="12505" max="12505" width="14.453125" customWidth="1"/>
    <col min="12506" max="12506" width="38.26953125" customWidth="1"/>
    <col min="12507" max="12507" width="4.54296875" customWidth="1"/>
    <col min="12508" max="12508" width="10.54296875" customWidth="1"/>
    <col min="12509" max="12509" width="9.81640625" customWidth="1"/>
    <col min="12510" max="12510" width="12.7265625" customWidth="1"/>
    <col min="12511" max="12520" width="0" hidden="1" customWidth="1"/>
    <col min="12528" max="12538" width="0" hidden="1" customWidth="1"/>
    <col min="12552" max="12552" width="73.453125" customWidth="1"/>
    <col min="12760" max="12760" width="4.26953125" customWidth="1"/>
    <col min="12761" max="12761" width="14.453125" customWidth="1"/>
    <col min="12762" max="12762" width="38.26953125" customWidth="1"/>
    <col min="12763" max="12763" width="4.54296875" customWidth="1"/>
    <col min="12764" max="12764" width="10.54296875" customWidth="1"/>
    <col min="12765" max="12765" width="9.81640625" customWidth="1"/>
    <col min="12766" max="12766" width="12.7265625" customWidth="1"/>
    <col min="12767" max="12776" width="0" hidden="1" customWidth="1"/>
    <col min="12784" max="12794" width="0" hidden="1" customWidth="1"/>
    <col min="12808" max="12808" width="73.453125" customWidth="1"/>
    <col min="13016" max="13016" width="4.26953125" customWidth="1"/>
    <col min="13017" max="13017" width="14.453125" customWidth="1"/>
    <col min="13018" max="13018" width="38.26953125" customWidth="1"/>
    <col min="13019" max="13019" width="4.54296875" customWidth="1"/>
    <col min="13020" max="13020" width="10.54296875" customWidth="1"/>
    <col min="13021" max="13021" width="9.81640625" customWidth="1"/>
    <col min="13022" max="13022" width="12.7265625" customWidth="1"/>
    <col min="13023" max="13032" width="0" hidden="1" customWidth="1"/>
    <col min="13040" max="13050" width="0" hidden="1" customWidth="1"/>
    <col min="13064" max="13064" width="73.453125" customWidth="1"/>
    <col min="13272" max="13272" width="4.26953125" customWidth="1"/>
    <col min="13273" max="13273" width="14.453125" customWidth="1"/>
    <col min="13274" max="13274" width="38.26953125" customWidth="1"/>
    <col min="13275" max="13275" width="4.54296875" customWidth="1"/>
    <col min="13276" max="13276" width="10.54296875" customWidth="1"/>
    <col min="13277" max="13277" width="9.81640625" customWidth="1"/>
    <col min="13278" max="13278" width="12.7265625" customWidth="1"/>
    <col min="13279" max="13288" width="0" hidden="1" customWidth="1"/>
    <col min="13296" max="13306" width="0" hidden="1" customWidth="1"/>
    <col min="13320" max="13320" width="73.453125" customWidth="1"/>
    <col min="13528" max="13528" width="4.26953125" customWidth="1"/>
    <col min="13529" max="13529" width="14.453125" customWidth="1"/>
    <col min="13530" max="13530" width="38.26953125" customWidth="1"/>
    <col min="13531" max="13531" width="4.54296875" customWidth="1"/>
    <col min="13532" max="13532" width="10.54296875" customWidth="1"/>
    <col min="13533" max="13533" width="9.81640625" customWidth="1"/>
    <col min="13534" max="13534" width="12.7265625" customWidth="1"/>
    <col min="13535" max="13544" width="0" hidden="1" customWidth="1"/>
    <col min="13552" max="13562" width="0" hidden="1" customWidth="1"/>
    <col min="13576" max="13576" width="73.453125" customWidth="1"/>
    <col min="13784" max="13784" width="4.26953125" customWidth="1"/>
    <col min="13785" max="13785" width="14.453125" customWidth="1"/>
    <col min="13786" max="13786" width="38.26953125" customWidth="1"/>
    <col min="13787" max="13787" width="4.54296875" customWidth="1"/>
    <col min="13788" max="13788" width="10.54296875" customWidth="1"/>
    <col min="13789" max="13789" width="9.81640625" customWidth="1"/>
    <col min="13790" max="13790" width="12.7265625" customWidth="1"/>
    <col min="13791" max="13800" width="0" hidden="1" customWidth="1"/>
    <col min="13808" max="13818" width="0" hidden="1" customWidth="1"/>
    <col min="13832" max="13832" width="73.453125" customWidth="1"/>
    <col min="14040" max="14040" width="4.26953125" customWidth="1"/>
    <col min="14041" max="14041" width="14.453125" customWidth="1"/>
    <col min="14042" max="14042" width="38.26953125" customWidth="1"/>
    <col min="14043" max="14043" width="4.54296875" customWidth="1"/>
    <col min="14044" max="14044" width="10.54296875" customWidth="1"/>
    <col min="14045" max="14045" width="9.81640625" customWidth="1"/>
    <col min="14046" max="14046" width="12.7265625" customWidth="1"/>
    <col min="14047" max="14056" width="0" hidden="1" customWidth="1"/>
    <col min="14064" max="14074" width="0" hidden="1" customWidth="1"/>
    <col min="14088" max="14088" width="73.453125" customWidth="1"/>
    <col min="14296" max="14296" width="4.26953125" customWidth="1"/>
    <col min="14297" max="14297" width="14.453125" customWidth="1"/>
    <col min="14298" max="14298" width="38.26953125" customWidth="1"/>
    <col min="14299" max="14299" width="4.54296875" customWidth="1"/>
    <col min="14300" max="14300" width="10.54296875" customWidth="1"/>
    <col min="14301" max="14301" width="9.81640625" customWidth="1"/>
    <col min="14302" max="14302" width="12.7265625" customWidth="1"/>
    <col min="14303" max="14312" width="0" hidden="1" customWidth="1"/>
    <col min="14320" max="14330" width="0" hidden="1" customWidth="1"/>
    <col min="14344" max="14344" width="73.453125" customWidth="1"/>
    <col min="14552" max="14552" width="4.26953125" customWidth="1"/>
    <col min="14553" max="14553" width="14.453125" customWidth="1"/>
    <col min="14554" max="14554" width="38.26953125" customWidth="1"/>
    <col min="14555" max="14555" width="4.54296875" customWidth="1"/>
    <col min="14556" max="14556" width="10.54296875" customWidth="1"/>
    <col min="14557" max="14557" width="9.81640625" customWidth="1"/>
    <col min="14558" max="14558" width="12.7265625" customWidth="1"/>
    <col min="14559" max="14568" width="0" hidden="1" customWidth="1"/>
    <col min="14576" max="14586" width="0" hidden="1" customWidth="1"/>
    <col min="14600" max="14600" width="73.453125" customWidth="1"/>
    <col min="14808" max="14808" width="4.26953125" customWidth="1"/>
    <col min="14809" max="14809" width="14.453125" customWidth="1"/>
    <col min="14810" max="14810" width="38.26953125" customWidth="1"/>
    <col min="14811" max="14811" width="4.54296875" customWidth="1"/>
    <col min="14812" max="14812" width="10.54296875" customWidth="1"/>
    <col min="14813" max="14813" width="9.81640625" customWidth="1"/>
    <col min="14814" max="14814" width="12.7265625" customWidth="1"/>
    <col min="14815" max="14824" width="0" hidden="1" customWidth="1"/>
    <col min="14832" max="14842" width="0" hidden="1" customWidth="1"/>
    <col min="14856" max="14856" width="73.453125" customWidth="1"/>
    <col min="15064" max="15064" width="4.26953125" customWidth="1"/>
    <col min="15065" max="15065" width="14.453125" customWidth="1"/>
    <col min="15066" max="15066" width="38.26953125" customWidth="1"/>
    <col min="15067" max="15067" width="4.54296875" customWidth="1"/>
    <col min="15068" max="15068" width="10.54296875" customWidth="1"/>
    <col min="15069" max="15069" width="9.81640625" customWidth="1"/>
    <col min="15070" max="15070" width="12.7265625" customWidth="1"/>
    <col min="15071" max="15080" width="0" hidden="1" customWidth="1"/>
    <col min="15088" max="15098" width="0" hidden="1" customWidth="1"/>
    <col min="15112" max="15112" width="73.453125" customWidth="1"/>
    <col min="15320" max="15320" width="4.26953125" customWidth="1"/>
    <col min="15321" max="15321" width="14.453125" customWidth="1"/>
    <col min="15322" max="15322" width="38.26953125" customWidth="1"/>
    <col min="15323" max="15323" width="4.54296875" customWidth="1"/>
    <col min="15324" max="15324" width="10.54296875" customWidth="1"/>
    <col min="15325" max="15325" width="9.81640625" customWidth="1"/>
    <col min="15326" max="15326" width="12.7265625" customWidth="1"/>
    <col min="15327" max="15336" width="0" hidden="1" customWidth="1"/>
    <col min="15344" max="15354" width="0" hidden="1" customWidth="1"/>
    <col min="15368" max="15368" width="73.453125" customWidth="1"/>
    <col min="15576" max="15576" width="4.26953125" customWidth="1"/>
    <col min="15577" max="15577" width="14.453125" customWidth="1"/>
    <col min="15578" max="15578" width="38.26953125" customWidth="1"/>
    <col min="15579" max="15579" width="4.54296875" customWidth="1"/>
    <col min="15580" max="15580" width="10.54296875" customWidth="1"/>
    <col min="15581" max="15581" width="9.81640625" customWidth="1"/>
    <col min="15582" max="15582" width="12.7265625" customWidth="1"/>
    <col min="15583" max="15592" width="0" hidden="1" customWidth="1"/>
    <col min="15600" max="15610" width="0" hidden="1" customWidth="1"/>
    <col min="15624" max="15624" width="73.453125" customWidth="1"/>
    <col min="15832" max="15832" width="4.26953125" customWidth="1"/>
    <col min="15833" max="15833" width="14.453125" customWidth="1"/>
    <col min="15834" max="15834" width="38.26953125" customWidth="1"/>
    <col min="15835" max="15835" width="4.54296875" customWidth="1"/>
    <col min="15836" max="15836" width="10.54296875" customWidth="1"/>
    <col min="15837" max="15837" width="9.81640625" customWidth="1"/>
    <col min="15838" max="15838" width="12.7265625" customWidth="1"/>
    <col min="15839" max="15848" width="0" hidden="1" customWidth="1"/>
    <col min="15856" max="15866" width="0" hidden="1" customWidth="1"/>
    <col min="15880" max="15880" width="73.453125" customWidth="1"/>
    <col min="16088" max="16088" width="4.26953125" customWidth="1"/>
    <col min="16089" max="16089" width="14.453125" customWidth="1"/>
    <col min="16090" max="16090" width="38.26953125" customWidth="1"/>
    <col min="16091" max="16091" width="4.54296875" customWidth="1"/>
    <col min="16092" max="16092" width="10.54296875" customWidth="1"/>
    <col min="16093" max="16093" width="9.81640625" customWidth="1"/>
    <col min="16094" max="16094" width="12.7265625" customWidth="1"/>
    <col min="16095" max="16104" width="0" hidden="1" customWidth="1"/>
    <col min="16112" max="16122" width="0" hidden="1" customWidth="1"/>
    <col min="16136" max="16136" width="73.453125" customWidth="1"/>
  </cols>
  <sheetData>
    <row r="1" spans="1:30" ht="15.75" customHeight="1" x14ac:dyDescent="0.35">
      <c r="A1" s="253" t="s">
        <v>0</v>
      </c>
      <c r="B1" s="253"/>
      <c r="C1" s="253"/>
      <c r="D1" s="253"/>
      <c r="E1" s="253"/>
      <c r="F1" s="253"/>
      <c r="G1" s="253"/>
    </row>
    <row r="2" spans="1:30" ht="25" customHeight="1" x14ac:dyDescent="0.25">
      <c r="A2" s="26" t="s">
        <v>1</v>
      </c>
      <c r="B2" s="27"/>
      <c r="C2" s="254" t="s">
        <v>35</v>
      </c>
      <c r="D2" s="255"/>
      <c r="E2" s="255"/>
      <c r="F2" s="255"/>
      <c r="G2" s="256"/>
    </row>
    <row r="3" spans="1:30" ht="25" customHeight="1" x14ac:dyDescent="0.25">
      <c r="A3" s="28" t="s">
        <v>2</v>
      </c>
      <c r="B3" s="29"/>
      <c r="C3" s="257" t="s">
        <v>36</v>
      </c>
      <c r="D3" s="258"/>
      <c r="E3" s="258"/>
      <c r="F3" s="258"/>
      <c r="G3" s="259"/>
    </row>
    <row r="4" spans="1:30" ht="25" hidden="1" customHeight="1" x14ac:dyDescent="0.25">
      <c r="A4" s="28" t="s">
        <v>3</v>
      </c>
      <c r="B4" s="29"/>
      <c r="C4" s="257"/>
      <c r="D4" s="258"/>
      <c r="E4" s="258"/>
      <c r="F4" s="258"/>
      <c r="G4" s="259"/>
    </row>
    <row r="5" spans="1:30" hidden="1" x14ac:dyDescent="0.25">
      <c r="A5" s="30" t="s">
        <v>4</v>
      </c>
      <c r="B5" s="31"/>
      <c r="C5" s="32"/>
      <c r="D5" s="33"/>
      <c r="E5" s="33"/>
      <c r="F5" s="33"/>
      <c r="G5" s="34"/>
    </row>
    <row r="7" spans="1:30" ht="22.5" customHeight="1" x14ac:dyDescent="0.25">
      <c r="A7" s="1" t="s">
        <v>5</v>
      </c>
      <c r="B7" s="2" t="s">
        <v>6</v>
      </c>
      <c r="C7" s="2" t="s">
        <v>7</v>
      </c>
      <c r="D7" s="1" t="s">
        <v>8</v>
      </c>
      <c r="E7" s="1" t="s">
        <v>9</v>
      </c>
      <c r="F7" s="3" t="s">
        <v>10</v>
      </c>
      <c r="G7" s="35" t="s">
        <v>11</v>
      </c>
    </row>
    <row r="8" spans="1:30" x14ac:dyDescent="0.25">
      <c r="A8" s="36" t="s">
        <v>12</v>
      </c>
      <c r="B8" s="37" t="s">
        <v>13</v>
      </c>
      <c r="C8" s="38" t="s">
        <v>14</v>
      </c>
      <c r="D8" s="39"/>
      <c r="E8" s="40"/>
      <c r="F8" s="41"/>
      <c r="G8" s="41">
        <f>SUM(G9:G23)</f>
        <v>0</v>
      </c>
    </row>
    <row r="9" spans="1:30" outlineLevel="1" x14ac:dyDescent="0.25">
      <c r="A9" s="4">
        <v>1</v>
      </c>
      <c r="B9" s="5" t="s">
        <v>37</v>
      </c>
      <c r="C9" s="6" t="s">
        <v>727</v>
      </c>
      <c r="D9" s="9" t="s">
        <v>17</v>
      </c>
      <c r="E9" s="7">
        <v>8.59</v>
      </c>
      <c r="F9" s="8"/>
      <c r="G9" s="8">
        <f>E9*F9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outlineLevel="1" x14ac:dyDescent="0.25">
      <c r="A10" s="4"/>
      <c r="B10" s="5"/>
      <c r="C10" s="11" t="s">
        <v>38</v>
      </c>
      <c r="D10" s="42"/>
      <c r="E10" s="12">
        <v>7.63</v>
      </c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outlineLevel="1" x14ac:dyDescent="0.25">
      <c r="A11" s="4"/>
      <c r="B11" s="5"/>
      <c r="C11" s="11" t="s">
        <v>729</v>
      </c>
      <c r="D11" s="42"/>
      <c r="E11" s="12">
        <v>0.96</v>
      </c>
      <c r="F11" s="8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outlineLevel="1" x14ac:dyDescent="0.25">
      <c r="A12" s="4">
        <v>3</v>
      </c>
      <c r="B12" s="5" t="s">
        <v>15</v>
      </c>
      <c r="C12" s="6" t="s">
        <v>16</v>
      </c>
      <c r="D12" s="9" t="s">
        <v>17</v>
      </c>
      <c r="E12" s="7">
        <v>8.9600000000000009</v>
      </c>
      <c r="F12" s="8"/>
      <c r="G12" s="8">
        <f>E12*F12</f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outlineLevel="1" x14ac:dyDescent="0.25">
      <c r="A13" s="4"/>
      <c r="B13" s="5"/>
      <c r="C13" s="11" t="s">
        <v>39</v>
      </c>
      <c r="D13" s="42"/>
      <c r="E13" s="12">
        <v>8.9600000000000009</v>
      </c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outlineLevel="1" x14ac:dyDescent="0.25">
      <c r="A14" s="4">
        <v>4</v>
      </c>
      <c r="B14" s="5" t="s">
        <v>18</v>
      </c>
      <c r="C14" s="6" t="s">
        <v>19</v>
      </c>
      <c r="D14" s="9" t="s">
        <v>17</v>
      </c>
      <c r="E14" s="7">
        <v>21.056000000000001</v>
      </c>
      <c r="F14" s="8"/>
      <c r="G14" s="8">
        <f>E14*F14</f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outlineLevel="1" x14ac:dyDescent="0.25">
      <c r="A15" s="4"/>
      <c r="B15" s="5"/>
      <c r="C15" s="11" t="s">
        <v>40</v>
      </c>
      <c r="D15" s="42"/>
      <c r="E15" s="12">
        <v>21.056000000000001</v>
      </c>
      <c r="F15" s="8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4.25" customHeight="1" outlineLevel="1" x14ac:dyDescent="0.25">
      <c r="A16" s="4">
        <v>5</v>
      </c>
      <c r="B16" s="5" t="s">
        <v>20</v>
      </c>
      <c r="C16" s="6" t="s">
        <v>21</v>
      </c>
      <c r="D16" s="9" t="s">
        <v>17</v>
      </c>
      <c r="E16" s="7">
        <v>68.031000000000006</v>
      </c>
      <c r="F16" s="8"/>
      <c r="G16" s="8">
        <f>E16*F16</f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outlineLevel="1" x14ac:dyDescent="0.25">
      <c r="A17" s="4"/>
      <c r="B17" s="5"/>
      <c r="C17" s="183" t="s">
        <v>803</v>
      </c>
      <c r="D17" s="42"/>
      <c r="E17" s="12">
        <v>68.031000000000006</v>
      </c>
      <c r="F17" s="8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outlineLevel="1" x14ac:dyDescent="0.25">
      <c r="A18" s="4">
        <v>6</v>
      </c>
      <c r="B18" s="5" t="s">
        <v>22</v>
      </c>
      <c r="C18" s="6" t="s">
        <v>23</v>
      </c>
      <c r="D18" s="9" t="s">
        <v>24</v>
      </c>
      <c r="E18" s="7">
        <v>102.04649999999999</v>
      </c>
      <c r="F18" s="8"/>
      <c r="G18" s="8">
        <f>E18*F18</f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outlineLevel="1" x14ac:dyDescent="0.25">
      <c r="A19" s="4"/>
      <c r="B19" s="5"/>
      <c r="C19" s="183" t="s">
        <v>804</v>
      </c>
      <c r="D19" s="42"/>
      <c r="E19" s="12">
        <v>102.04649999999999</v>
      </c>
      <c r="F19" s="8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6.5" customHeight="1" outlineLevel="1" x14ac:dyDescent="0.25">
      <c r="A20" s="4">
        <v>7</v>
      </c>
      <c r="B20" s="5" t="s">
        <v>41</v>
      </c>
      <c r="C20" s="6" t="s">
        <v>42</v>
      </c>
      <c r="D20" s="9" t="s">
        <v>17</v>
      </c>
      <c r="E20" s="7">
        <v>29.425000000000001</v>
      </c>
      <c r="F20" s="8"/>
      <c r="G20" s="8">
        <f>E20*F20</f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outlineLevel="1" x14ac:dyDescent="0.25">
      <c r="A21" s="4"/>
      <c r="B21" s="11" t="s">
        <v>728</v>
      </c>
      <c r="C21" s="11" t="s">
        <v>43</v>
      </c>
      <c r="D21" s="42"/>
      <c r="E21" s="12">
        <v>29.425000000000001</v>
      </c>
      <c r="F21" s="8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outlineLevel="1" x14ac:dyDescent="0.25">
      <c r="A22" s="4">
        <v>8</v>
      </c>
      <c r="B22" s="5" t="s">
        <v>717</v>
      </c>
      <c r="C22" s="6" t="s">
        <v>718</v>
      </c>
      <c r="D22" s="9" t="s">
        <v>25</v>
      </c>
      <c r="E22" s="7">
        <v>72.150000000000006</v>
      </c>
      <c r="F22" s="8"/>
      <c r="G22" s="8">
        <f>E22*F22</f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20" outlineLevel="1" x14ac:dyDescent="0.25">
      <c r="A23" s="4">
        <v>9</v>
      </c>
      <c r="B23" s="187" t="s">
        <v>726</v>
      </c>
      <c r="C23" s="6" t="s">
        <v>719</v>
      </c>
      <c r="D23" s="9" t="s">
        <v>400</v>
      </c>
      <c r="E23" s="7">
        <v>1</v>
      </c>
      <c r="F23" s="8"/>
      <c r="G23" s="8">
        <f>E23*F23</f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x14ac:dyDescent="0.25">
      <c r="A24" s="13" t="s">
        <v>12</v>
      </c>
      <c r="B24" s="14" t="s">
        <v>32</v>
      </c>
      <c r="C24" s="15" t="s">
        <v>44</v>
      </c>
      <c r="D24" s="18"/>
      <c r="E24" s="16"/>
      <c r="F24" s="17"/>
      <c r="G24" s="17">
        <f>SUM(G25:G45)</f>
        <v>0</v>
      </c>
    </row>
    <row r="25" spans="1:30" outlineLevel="1" x14ac:dyDescent="0.25">
      <c r="A25" s="4">
        <v>10</v>
      </c>
      <c r="B25" s="5" t="s">
        <v>45</v>
      </c>
      <c r="C25" s="6" t="s">
        <v>46</v>
      </c>
      <c r="D25" s="9" t="s">
        <v>17</v>
      </c>
      <c r="E25" s="7">
        <v>11.788</v>
      </c>
      <c r="F25" s="8"/>
      <c r="G25" s="8">
        <f>E25*F25</f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outlineLevel="1" x14ac:dyDescent="0.25">
      <c r="A26" s="4"/>
      <c r="B26" s="5"/>
      <c r="C26" s="11" t="s">
        <v>47</v>
      </c>
      <c r="D26" s="42"/>
      <c r="E26" s="12">
        <v>1.1883999999999999</v>
      </c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outlineLevel="1" x14ac:dyDescent="0.25">
      <c r="A27" s="4"/>
      <c r="B27" s="5"/>
      <c r="C27" s="11" t="s">
        <v>48</v>
      </c>
      <c r="D27" s="42"/>
      <c r="E27" s="12">
        <v>7.6312499999999996</v>
      </c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outlineLevel="1" x14ac:dyDescent="0.25">
      <c r="A28" s="4"/>
      <c r="B28" s="5"/>
      <c r="C28" s="11" t="s">
        <v>729</v>
      </c>
      <c r="D28" s="42"/>
      <c r="E28" s="12">
        <v>0.96</v>
      </c>
      <c r="F28" s="8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outlineLevel="1" x14ac:dyDescent="0.25">
      <c r="A29" s="4"/>
      <c r="B29" s="183" t="s">
        <v>816</v>
      </c>
      <c r="C29" s="183" t="s">
        <v>815</v>
      </c>
      <c r="D29" s="42"/>
      <c r="E29" s="12">
        <v>2.0087999999999999</v>
      </c>
      <c r="F29" s="8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outlineLevel="1" x14ac:dyDescent="0.25">
      <c r="A30" s="4">
        <v>11</v>
      </c>
      <c r="B30" s="5" t="s">
        <v>49</v>
      </c>
      <c r="C30" s="6" t="s">
        <v>50</v>
      </c>
      <c r="D30" s="9" t="s">
        <v>17</v>
      </c>
      <c r="E30" s="7">
        <v>12.051600000000001</v>
      </c>
      <c r="F30" s="8"/>
      <c r="G30" s="8">
        <f>E30*F30</f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outlineLevel="1" x14ac:dyDescent="0.25">
      <c r="A31" s="4"/>
      <c r="B31" s="5"/>
      <c r="C31" s="11" t="s">
        <v>51</v>
      </c>
      <c r="D31" s="42"/>
      <c r="E31" s="12">
        <v>4.9931999999999999</v>
      </c>
      <c r="F31" s="8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outlineLevel="1" x14ac:dyDescent="0.25">
      <c r="A32" s="4"/>
      <c r="B32" s="5"/>
      <c r="C32" s="11" t="s">
        <v>52</v>
      </c>
      <c r="D32" s="42"/>
      <c r="E32" s="12">
        <v>7.0583999999999998</v>
      </c>
      <c r="F32" s="8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20" outlineLevel="1" x14ac:dyDescent="0.25">
      <c r="A33" s="4">
        <v>12</v>
      </c>
      <c r="B33" s="5" t="s">
        <v>53</v>
      </c>
      <c r="C33" s="6" t="s">
        <v>691</v>
      </c>
      <c r="D33" s="9" t="s">
        <v>24</v>
      </c>
      <c r="E33" s="7">
        <v>0.371</v>
      </c>
      <c r="F33" s="8"/>
      <c r="G33" s="8">
        <f>E33*F33</f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outlineLevel="1" x14ac:dyDescent="0.25">
      <c r="A34" s="4"/>
      <c r="B34" s="11" t="s">
        <v>689</v>
      </c>
      <c r="C34" s="183" t="s">
        <v>690</v>
      </c>
      <c r="D34" s="42"/>
      <c r="E34" s="12">
        <v>0.15379000000000001</v>
      </c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outlineLevel="1" x14ac:dyDescent="0.25">
      <c r="A35" s="4"/>
      <c r="B35" s="11" t="s">
        <v>693</v>
      </c>
      <c r="C35" s="183" t="s">
        <v>694</v>
      </c>
      <c r="D35" s="42"/>
      <c r="E35" s="12">
        <v>0.21739</v>
      </c>
      <c r="F35" s="8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outlineLevel="1" x14ac:dyDescent="0.25">
      <c r="A36" s="4">
        <v>13</v>
      </c>
      <c r="B36" s="5" t="s">
        <v>54</v>
      </c>
      <c r="C36" s="6" t="s">
        <v>55</v>
      </c>
      <c r="D36" s="9" t="s">
        <v>25</v>
      </c>
      <c r="E36" s="7">
        <v>4.04</v>
      </c>
      <c r="F36" s="8"/>
      <c r="G36" s="8">
        <f>E36*F36</f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outlineLevel="1" x14ac:dyDescent="0.25">
      <c r="A37" s="4"/>
      <c r="B37" s="5"/>
      <c r="C37" s="11" t="s">
        <v>56</v>
      </c>
      <c r="D37" s="42"/>
      <c r="E37" s="12">
        <v>4.04</v>
      </c>
      <c r="F37" s="8"/>
      <c r="G37" s="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outlineLevel="1" x14ac:dyDescent="0.25">
      <c r="A38" s="4">
        <v>14</v>
      </c>
      <c r="B38" s="5" t="s">
        <v>57</v>
      </c>
      <c r="C38" s="6" t="s">
        <v>58</v>
      </c>
      <c r="D38" s="9" t="s">
        <v>25</v>
      </c>
      <c r="E38" s="7">
        <v>4.04</v>
      </c>
      <c r="F38" s="8"/>
      <c r="G38" s="8">
        <f>E38*F38</f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20" outlineLevel="1" x14ac:dyDescent="0.25">
      <c r="A39" s="4">
        <v>15</v>
      </c>
      <c r="B39" s="5" t="s">
        <v>59</v>
      </c>
      <c r="C39" s="6" t="s">
        <v>60</v>
      </c>
      <c r="D39" s="9" t="s">
        <v>25</v>
      </c>
      <c r="E39" s="7">
        <v>4.6500000000000004</v>
      </c>
      <c r="F39" s="8"/>
      <c r="G39" s="8">
        <f>E39*F39</f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outlineLevel="1" x14ac:dyDescent="0.25">
      <c r="A40" s="4"/>
      <c r="B40" s="5"/>
      <c r="C40" s="11" t="s">
        <v>734</v>
      </c>
      <c r="D40" s="42"/>
      <c r="E40" s="12">
        <v>4.6500000000000004</v>
      </c>
      <c r="F40" s="8"/>
      <c r="G40" s="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outlineLevel="1" x14ac:dyDescent="0.25">
      <c r="A41" s="4">
        <v>16</v>
      </c>
      <c r="B41" s="5" t="s">
        <v>61</v>
      </c>
      <c r="C41" s="6" t="s">
        <v>62</v>
      </c>
      <c r="D41" s="9" t="s">
        <v>25</v>
      </c>
      <c r="E41" s="7">
        <v>7.61</v>
      </c>
      <c r="F41" s="8"/>
      <c r="G41" s="8">
        <f>E41*F41</f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outlineLevel="1" x14ac:dyDescent="0.25">
      <c r="A42" s="4"/>
      <c r="B42" s="5"/>
      <c r="C42" s="11" t="s">
        <v>63</v>
      </c>
      <c r="D42" s="42"/>
      <c r="E42" s="12">
        <v>7.61</v>
      </c>
      <c r="F42" s="8"/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outlineLevel="1" x14ac:dyDescent="0.25">
      <c r="A43" s="4">
        <v>17</v>
      </c>
      <c r="B43" s="5" t="s">
        <v>64</v>
      </c>
      <c r="C43" s="6" t="s">
        <v>65</v>
      </c>
      <c r="D43" s="9" t="s">
        <v>25</v>
      </c>
      <c r="E43" s="7">
        <v>7.61</v>
      </c>
      <c r="F43" s="8"/>
      <c r="G43" s="8">
        <f>E43*F43</f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outlineLevel="1" x14ac:dyDescent="0.25">
      <c r="A44" s="4">
        <v>18</v>
      </c>
      <c r="B44" s="5" t="s">
        <v>66</v>
      </c>
      <c r="C44" s="6" t="s">
        <v>67</v>
      </c>
      <c r="D44" s="9" t="s">
        <v>24</v>
      </c>
      <c r="E44" s="7">
        <v>6.4770192000000004E-2</v>
      </c>
      <c r="F44" s="8"/>
      <c r="G44" s="8">
        <f>E44*F44</f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outlineLevel="1" x14ac:dyDescent="0.25">
      <c r="A45" s="4"/>
      <c r="B45" s="5"/>
      <c r="C45" s="11" t="s">
        <v>68</v>
      </c>
      <c r="D45" s="42"/>
      <c r="E45" s="12">
        <v>6.4770192000000004E-2</v>
      </c>
      <c r="F45" s="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x14ac:dyDescent="0.25">
      <c r="A46" s="13" t="s">
        <v>12</v>
      </c>
      <c r="B46" s="14" t="s">
        <v>33</v>
      </c>
      <c r="C46" s="15" t="s">
        <v>69</v>
      </c>
      <c r="D46" s="18"/>
      <c r="E46" s="16"/>
      <c r="F46" s="17"/>
      <c r="G46" s="17">
        <f>SUM(G47:G65)</f>
        <v>0</v>
      </c>
    </row>
    <row r="47" spans="1:30" outlineLevel="1" x14ac:dyDescent="0.25">
      <c r="A47" s="4">
        <v>19</v>
      </c>
      <c r="B47" s="5" t="s">
        <v>70</v>
      </c>
      <c r="C47" s="6" t="s">
        <v>71</v>
      </c>
      <c r="D47" s="9" t="s">
        <v>25</v>
      </c>
      <c r="E47" s="7">
        <v>26.446999999999999</v>
      </c>
      <c r="F47" s="8"/>
      <c r="G47" s="8">
        <f>E47*F47</f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20" outlineLevel="1" x14ac:dyDescent="0.25">
      <c r="A48" s="4"/>
      <c r="B48" s="5"/>
      <c r="C48" s="11" t="s">
        <v>72</v>
      </c>
      <c r="D48" s="42"/>
      <c r="E48" s="12">
        <v>13.179</v>
      </c>
      <c r="F48" s="8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outlineLevel="1" x14ac:dyDescent="0.25">
      <c r="A49" s="4"/>
      <c r="B49" s="5"/>
      <c r="C49" s="11" t="s">
        <v>73</v>
      </c>
      <c r="D49" s="42"/>
      <c r="E49" s="12">
        <v>7.3940000000000001</v>
      </c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outlineLevel="1" x14ac:dyDescent="0.25">
      <c r="A50" s="4"/>
      <c r="B50" s="5"/>
      <c r="C50" s="11" t="s">
        <v>74</v>
      </c>
      <c r="D50" s="42"/>
      <c r="E50" s="12">
        <v>5.8739999999999997</v>
      </c>
      <c r="F50" s="8"/>
      <c r="G50" s="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outlineLevel="1" x14ac:dyDescent="0.25">
      <c r="A51" s="4">
        <v>22</v>
      </c>
      <c r="B51" s="5" t="s">
        <v>75</v>
      </c>
      <c r="C51" s="6" t="s">
        <v>76</v>
      </c>
      <c r="D51" s="9" t="s">
        <v>25</v>
      </c>
      <c r="E51" s="7">
        <v>40.788220000000003</v>
      </c>
      <c r="F51" s="8"/>
      <c r="G51" s="8">
        <f t="shared" ref="G51" si="0">E51*F51</f>
        <v>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outlineLevel="1" x14ac:dyDescent="0.25">
      <c r="A52" s="4"/>
      <c r="B52" s="5"/>
      <c r="C52" s="11" t="s">
        <v>77</v>
      </c>
      <c r="D52" s="42"/>
      <c r="E52" s="12">
        <v>24.478999999999999</v>
      </c>
      <c r="F52" s="8"/>
      <c r="G52" s="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outlineLevel="1" x14ac:dyDescent="0.25">
      <c r="A53" s="4"/>
      <c r="B53" s="5"/>
      <c r="C53" s="11" t="s">
        <v>78</v>
      </c>
      <c r="D53" s="42"/>
      <c r="E53" s="12">
        <v>16.30922</v>
      </c>
      <c r="F53" s="8"/>
      <c r="G53" s="8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outlineLevel="1" x14ac:dyDescent="0.25">
      <c r="A54" s="4">
        <v>23</v>
      </c>
      <c r="B54" s="5" t="s">
        <v>79</v>
      </c>
      <c r="C54" s="6" t="s">
        <v>80</v>
      </c>
      <c r="D54" s="9" t="s">
        <v>25</v>
      </c>
      <c r="E54" s="7">
        <v>36.479999999999997</v>
      </c>
      <c r="F54" s="8"/>
      <c r="G54" s="8">
        <f t="shared" ref="G54" si="1">E54*F54</f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outlineLevel="1" x14ac:dyDescent="0.25">
      <c r="A55" s="4"/>
      <c r="B55" s="11" t="s">
        <v>685</v>
      </c>
      <c r="C55" s="183" t="s">
        <v>805</v>
      </c>
      <c r="D55" s="42"/>
      <c r="E55" s="12">
        <v>40.68</v>
      </c>
      <c r="F55" s="8"/>
      <c r="G55" s="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outlineLevel="1" x14ac:dyDescent="0.25">
      <c r="A56" s="4"/>
      <c r="B56" s="5"/>
      <c r="C56" s="11" t="s">
        <v>81</v>
      </c>
      <c r="D56" s="42"/>
      <c r="E56" s="12">
        <v>-4.2</v>
      </c>
      <c r="F56" s="8"/>
      <c r="G56" s="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outlineLevel="1" x14ac:dyDescent="0.25">
      <c r="A57" s="4">
        <v>24</v>
      </c>
      <c r="B57" s="5" t="s">
        <v>82</v>
      </c>
      <c r="C57" s="6" t="s">
        <v>83</v>
      </c>
      <c r="D57" s="9" t="s">
        <v>25</v>
      </c>
      <c r="E57" s="7">
        <v>4.2629999999999999</v>
      </c>
      <c r="F57" s="8"/>
      <c r="G57" s="8">
        <f t="shared" ref="G57" si="2">E57*F57</f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outlineLevel="1" x14ac:dyDescent="0.25">
      <c r="A58" s="4"/>
      <c r="B58" s="5"/>
      <c r="C58" s="11" t="s">
        <v>84</v>
      </c>
      <c r="D58" s="42"/>
      <c r="E58" s="12">
        <v>4.2629999999999999</v>
      </c>
      <c r="F58" s="8"/>
      <c r="G58" s="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outlineLevel="1" x14ac:dyDescent="0.25">
      <c r="A59" s="4">
        <v>25</v>
      </c>
      <c r="B59" s="5" t="s">
        <v>85</v>
      </c>
      <c r="C59" s="6" t="s">
        <v>86</v>
      </c>
      <c r="D59" s="9" t="s">
        <v>87</v>
      </c>
      <c r="E59" s="7">
        <v>2</v>
      </c>
      <c r="F59" s="8"/>
      <c r="G59" s="8">
        <f t="shared" ref="G59:G65" si="3">E59*F59</f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20" outlineLevel="1" x14ac:dyDescent="0.25">
      <c r="A60" s="4"/>
      <c r="B60" s="5" t="s">
        <v>733</v>
      </c>
      <c r="C60" s="6" t="s">
        <v>826</v>
      </c>
      <c r="D60" s="9" t="s">
        <v>400</v>
      </c>
      <c r="E60" s="7">
        <v>1</v>
      </c>
      <c r="F60" s="8"/>
      <c r="G60" s="8">
        <f t="shared" si="3"/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outlineLevel="1" x14ac:dyDescent="0.25">
      <c r="A61" s="4">
        <v>26</v>
      </c>
      <c r="B61" s="5" t="s">
        <v>88</v>
      </c>
      <c r="C61" s="6" t="s">
        <v>89</v>
      </c>
      <c r="D61" s="9" t="s">
        <v>87</v>
      </c>
      <c r="E61" s="7">
        <v>3</v>
      </c>
      <c r="F61" s="8"/>
      <c r="G61" s="8">
        <f t="shared" si="3"/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20" outlineLevel="1" x14ac:dyDescent="0.25">
      <c r="A62" s="4">
        <v>27</v>
      </c>
      <c r="B62" s="5" t="s">
        <v>90</v>
      </c>
      <c r="C62" s="6" t="s">
        <v>91</v>
      </c>
      <c r="D62" s="9" t="s">
        <v>24</v>
      </c>
      <c r="E62" s="7">
        <v>0.72277919999999996</v>
      </c>
      <c r="F62" s="8"/>
      <c r="G62" s="8">
        <f t="shared" si="3"/>
        <v>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outlineLevel="1" x14ac:dyDescent="0.25">
      <c r="A63" s="4"/>
      <c r="B63" s="5"/>
      <c r="C63" s="11" t="s">
        <v>92</v>
      </c>
      <c r="D63" s="42"/>
      <c r="E63" s="12">
        <v>0.72277919999999996</v>
      </c>
      <c r="F63" s="8"/>
      <c r="G63" s="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outlineLevel="1" x14ac:dyDescent="0.25">
      <c r="A64" s="4"/>
      <c r="B64" s="5" t="s">
        <v>735</v>
      </c>
      <c r="C64" s="6" t="s">
        <v>730</v>
      </c>
      <c r="D64" s="9" t="s">
        <v>87</v>
      </c>
      <c r="E64" s="7">
        <v>10</v>
      </c>
      <c r="F64" s="8"/>
      <c r="G64" s="8">
        <f t="shared" si="3"/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outlineLevel="1" x14ac:dyDescent="0.25">
      <c r="A65" s="4"/>
      <c r="B65" s="5" t="s">
        <v>731</v>
      </c>
      <c r="C65" s="6" t="s">
        <v>732</v>
      </c>
      <c r="D65" s="9" t="s">
        <v>25</v>
      </c>
      <c r="E65" s="7">
        <v>5</v>
      </c>
      <c r="F65" s="8"/>
      <c r="G65" s="8">
        <f t="shared" si="3"/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x14ac:dyDescent="0.25">
      <c r="A66" s="13" t="s">
        <v>12</v>
      </c>
      <c r="B66" s="14" t="s">
        <v>34</v>
      </c>
      <c r="C66" s="15" t="s">
        <v>93</v>
      </c>
      <c r="D66" s="18"/>
      <c r="E66" s="16"/>
      <c r="F66" s="17"/>
      <c r="G66" s="17">
        <f>SUM(G67:G112)</f>
        <v>0</v>
      </c>
    </row>
    <row r="67" spans="1:30" ht="20" outlineLevel="1" x14ac:dyDescent="0.25">
      <c r="A67" s="4">
        <v>28</v>
      </c>
      <c r="B67" s="5" t="s">
        <v>94</v>
      </c>
      <c r="C67" s="6" t="s">
        <v>95</v>
      </c>
      <c r="D67" s="9" t="s">
        <v>25</v>
      </c>
      <c r="E67" s="7">
        <v>110.78700000000001</v>
      </c>
      <c r="F67" s="8"/>
      <c r="G67" s="8">
        <f t="shared" ref="G67" si="4">E67*F67</f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s="195" customFormat="1" ht="20" outlineLevel="1" x14ac:dyDescent="0.25">
      <c r="A68" s="189"/>
      <c r="B68" s="190"/>
      <c r="C68" s="191" t="s">
        <v>848</v>
      </c>
      <c r="D68" s="192"/>
      <c r="E68" s="193">
        <v>110.78700000000001</v>
      </c>
      <c r="F68" s="194"/>
      <c r="G68" s="194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</row>
    <row r="69" spans="1:30" outlineLevel="1" x14ac:dyDescent="0.25">
      <c r="A69" s="4"/>
      <c r="B69" s="5"/>
      <c r="C69" s="11" t="s">
        <v>96</v>
      </c>
      <c r="D69" s="42"/>
      <c r="E69" s="12">
        <v>-5.2884000000000002</v>
      </c>
      <c r="F69" s="8"/>
      <c r="G69" s="8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20" outlineLevel="1" x14ac:dyDescent="0.25">
      <c r="A70" s="4">
        <v>29</v>
      </c>
      <c r="B70" s="5" t="s">
        <v>97</v>
      </c>
      <c r="C70" s="6" t="s">
        <v>747</v>
      </c>
      <c r="D70" s="9" t="s">
        <v>25</v>
      </c>
      <c r="E70" s="7">
        <v>7.78</v>
      </c>
      <c r="F70" s="8"/>
      <c r="G70" s="8">
        <f t="shared" ref="G70" si="5">E70*F70</f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outlineLevel="1" x14ac:dyDescent="0.25">
      <c r="A71" s="4"/>
      <c r="B71" s="5"/>
      <c r="C71" s="11" t="s">
        <v>98</v>
      </c>
      <c r="D71" s="42"/>
      <c r="E71" s="12">
        <v>7.78</v>
      </c>
      <c r="F71" s="8"/>
      <c r="G71" s="8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20" outlineLevel="1" x14ac:dyDescent="0.25">
      <c r="A72" s="4">
        <v>30</v>
      </c>
      <c r="B72" s="5" t="s">
        <v>99</v>
      </c>
      <c r="C72" s="6" t="s">
        <v>746</v>
      </c>
      <c r="D72" s="9" t="s">
        <v>25</v>
      </c>
      <c r="E72" s="7">
        <v>3.23</v>
      </c>
      <c r="F72" s="8"/>
      <c r="G72" s="8">
        <f t="shared" ref="G72" si="6">E72*F72</f>
        <v>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outlineLevel="1" x14ac:dyDescent="0.25">
      <c r="A73" s="4"/>
      <c r="B73" s="5"/>
      <c r="C73" s="11" t="s">
        <v>100</v>
      </c>
      <c r="D73" s="42"/>
      <c r="E73" s="12">
        <v>3.23</v>
      </c>
      <c r="F73" s="8"/>
      <c r="G73" s="8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20" outlineLevel="1" x14ac:dyDescent="0.25">
      <c r="A74" s="4">
        <v>31</v>
      </c>
      <c r="B74" s="5" t="s">
        <v>101</v>
      </c>
      <c r="C74" s="6" t="s">
        <v>102</v>
      </c>
      <c r="D74" s="9" t="s">
        <v>25</v>
      </c>
      <c r="E74" s="7">
        <v>52.48</v>
      </c>
      <c r="F74" s="8"/>
      <c r="G74" s="8">
        <f t="shared" ref="G74" si="7">E74*F74</f>
        <v>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outlineLevel="1" x14ac:dyDescent="0.25">
      <c r="A75" s="4"/>
      <c r="B75" s="5"/>
      <c r="C75" s="11" t="s">
        <v>103</v>
      </c>
      <c r="D75" s="42"/>
      <c r="E75" s="12">
        <v>52.48</v>
      </c>
      <c r="F75" s="8"/>
      <c r="G75" s="8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20" outlineLevel="1" x14ac:dyDescent="0.25">
      <c r="A76" s="4">
        <v>32</v>
      </c>
      <c r="B76" s="5" t="s">
        <v>104</v>
      </c>
      <c r="C76" s="6" t="s">
        <v>105</v>
      </c>
      <c r="D76" s="9" t="s">
        <v>25</v>
      </c>
      <c r="E76" s="7">
        <v>6.6</v>
      </c>
      <c r="F76" s="8"/>
      <c r="G76" s="8">
        <f t="shared" ref="G76" si="8">E76*F76</f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outlineLevel="1" x14ac:dyDescent="0.25">
      <c r="A77" s="4"/>
      <c r="B77" s="5"/>
      <c r="C77" s="11" t="s">
        <v>106</v>
      </c>
      <c r="D77" s="42"/>
      <c r="E77" s="12">
        <v>6.6</v>
      </c>
      <c r="F77" s="8"/>
      <c r="G77" s="8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outlineLevel="1" x14ac:dyDescent="0.25">
      <c r="A78" s="4">
        <v>33</v>
      </c>
      <c r="B78" s="5" t="s">
        <v>107</v>
      </c>
      <c r="C78" s="6" t="s">
        <v>108</v>
      </c>
      <c r="D78" s="9" t="s">
        <v>17</v>
      </c>
      <c r="E78" s="7">
        <v>3.1568749999999999</v>
      </c>
      <c r="F78" s="8"/>
      <c r="G78" s="8">
        <f t="shared" ref="G78" si="9">E78*F78</f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30" outlineLevel="1" x14ac:dyDescent="0.25">
      <c r="A79" s="4"/>
      <c r="B79" s="5"/>
      <c r="C79" s="11" t="s">
        <v>109</v>
      </c>
      <c r="D79" s="42"/>
      <c r="E79" s="12">
        <v>2.8156249999999998</v>
      </c>
      <c r="F79" s="8"/>
      <c r="G79" s="8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outlineLevel="1" x14ac:dyDescent="0.25">
      <c r="A80" s="4"/>
      <c r="B80" s="5"/>
      <c r="C80" s="11" t="s">
        <v>110</v>
      </c>
      <c r="D80" s="42"/>
      <c r="E80" s="12">
        <v>0.34125</v>
      </c>
      <c r="F80" s="8"/>
      <c r="G80" s="8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outlineLevel="1" x14ac:dyDescent="0.25">
      <c r="A81" s="4">
        <v>34</v>
      </c>
      <c r="B81" s="5" t="s">
        <v>111</v>
      </c>
      <c r="C81" s="6" t="s">
        <v>112</v>
      </c>
      <c r="D81" s="9" t="s">
        <v>24</v>
      </c>
      <c r="E81" s="7">
        <v>0.17821974239999999</v>
      </c>
      <c r="F81" s="8"/>
      <c r="G81" s="8">
        <f t="shared" ref="G81" si="10">E81*F81</f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30" outlineLevel="1" x14ac:dyDescent="0.25">
      <c r="A82" s="4"/>
      <c r="B82" s="5"/>
      <c r="C82" s="11" t="s">
        <v>113</v>
      </c>
      <c r="D82" s="42"/>
      <c r="E82" s="12">
        <v>0.12007807199999999</v>
      </c>
      <c r="F82" s="8"/>
      <c r="G82" s="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outlineLevel="1" x14ac:dyDescent="0.25">
      <c r="A83" s="4"/>
      <c r="B83" s="5"/>
      <c r="C83" s="11" t="s">
        <v>114</v>
      </c>
      <c r="D83" s="42"/>
      <c r="E83" s="12">
        <v>1.4553302400000001E-2</v>
      </c>
      <c r="F83" s="8"/>
      <c r="G83" s="8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20" outlineLevel="1" x14ac:dyDescent="0.25">
      <c r="A84" s="4"/>
      <c r="B84" s="5"/>
      <c r="C84" s="11" t="s">
        <v>115</v>
      </c>
      <c r="D84" s="42"/>
      <c r="E84" s="12">
        <v>4.3588368000000002E-2</v>
      </c>
      <c r="F84" s="8"/>
      <c r="G84" s="8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outlineLevel="1" x14ac:dyDescent="0.25">
      <c r="A85" s="4">
        <v>35</v>
      </c>
      <c r="B85" s="5" t="s">
        <v>116</v>
      </c>
      <c r="C85" s="6" t="s">
        <v>117</v>
      </c>
      <c r="D85" s="9" t="s">
        <v>25</v>
      </c>
      <c r="E85" s="7">
        <v>19.589500000000001</v>
      </c>
      <c r="F85" s="8"/>
      <c r="G85" s="8">
        <f t="shared" ref="G85" si="11">E85*F85</f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20" outlineLevel="1" x14ac:dyDescent="0.25">
      <c r="A86" s="4"/>
      <c r="B86" s="5"/>
      <c r="C86" s="11" t="s">
        <v>118</v>
      </c>
      <c r="D86" s="42"/>
      <c r="E86" s="12">
        <v>15.7675</v>
      </c>
      <c r="F86" s="8"/>
      <c r="G86" s="8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outlineLevel="1" x14ac:dyDescent="0.25">
      <c r="A87" s="4"/>
      <c r="B87" s="5"/>
      <c r="C87" s="11" t="s">
        <v>119</v>
      </c>
      <c r="D87" s="42"/>
      <c r="E87" s="12">
        <v>3.8220000000000001</v>
      </c>
      <c r="F87" s="8"/>
      <c r="G87" s="8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outlineLevel="1" x14ac:dyDescent="0.25">
      <c r="A88" s="4">
        <v>36</v>
      </c>
      <c r="B88" s="5" t="s">
        <v>120</v>
      </c>
      <c r="C88" s="6" t="s">
        <v>121</v>
      </c>
      <c r="D88" s="9" t="s">
        <v>25</v>
      </c>
      <c r="E88" s="7">
        <v>19.59</v>
      </c>
      <c r="F88" s="8"/>
      <c r="G88" s="8">
        <f t="shared" ref="G88:G89" si="12">E88*F88</f>
        <v>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outlineLevel="1" x14ac:dyDescent="0.25">
      <c r="A89" s="4">
        <v>37</v>
      </c>
      <c r="B89" s="5" t="s">
        <v>122</v>
      </c>
      <c r="C89" s="6" t="s">
        <v>123</v>
      </c>
      <c r="D89" s="9" t="s">
        <v>29</v>
      </c>
      <c r="E89" s="7">
        <v>13.765000000000001</v>
      </c>
      <c r="F89" s="8"/>
      <c r="G89" s="8">
        <f t="shared" si="12"/>
        <v>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outlineLevel="1" x14ac:dyDescent="0.25">
      <c r="A90" s="4"/>
      <c r="B90" s="5"/>
      <c r="C90" s="11" t="s">
        <v>124</v>
      </c>
      <c r="D90" s="42"/>
      <c r="E90" s="12">
        <v>13.765000000000001</v>
      </c>
      <c r="F90" s="8"/>
      <c r="G90" s="8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outlineLevel="1" x14ac:dyDescent="0.25">
      <c r="A91" s="4">
        <v>38</v>
      </c>
      <c r="B91" s="5" t="s">
        <v>125</v>
      </c>
      <c r="C91" s="6" t="s">
        <v>126</v>
      </c>
      <c r="D91" s="9" t="s">
        <v>17</v>
      </c>
      <c r="E91" s="7">
        <v>1.66897275</v>
      </c>
      <c r="F91" s="8"/>
      <c r="G91" s="8">
        <f t="shared" ref="G91" si="13">E91*F91</f>
        <v>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outlineLevel="1" x14ac:dyDescent="0.25">
      <c r="A92" s="4"/>
      <c r="B92" s="5"/>
      <c r="C92" s="11" t="s">
        <v>127</v>
      </c>
      <c r="D92" s="42"/>
      <c r="E92" s="12">
        <v>0.39300000000000002</v>
      </c>
      <c r="F92" s="8"/>
      <c r="G92" s="8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outlineLevel="1" x14ac:dyDescent="0.25">
      <c r="A93" s="4"/>
      <c r="B93" s="5"/>
      <c r="C93" s="11" t="s">
        <v>128</v>
      </c>
      <c r="D93" s="42"/>
      <c r="E93" s="12">
        <v>0.75456000000000001</v>
      </c>
      <c r="F93" s="8"/>
      <c r="G93" s="8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outlineLevel="1" x14ac:dyDescent="0.25">
      <c r="A94" s="4"/>
      <c r="B94" s="11" t="s">
        <v>736</v>
      </c>
      <c r="C94" s="11" t="s">
        <v>129</v>
      </c>
      <c r="D94" s="42"/>
      <c r="E94" s="12">
        <v>0.52141274999999998</v>
      </c>
      <c r="F94" s="8"/>
      <c r="G94" s="8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outlineLevel="1" x14ac:dyDescent="0.25">
      <c r="A95" s="4">
        <v>39</v>
      </c>
      <c r="B95" s="5" t="s">
        <v>130</v>
      </c>
      <c r="C95" s="6" t="s">
        <v>745</v>
      </c>
      <c r="D95" s="9" t="s">
        <v>24</v>
      </c>
      <c r="E95" s="7">
        <v>7.2446563199999994E-2</v>
      </c>
      <c r="F95" s="8"/>
      <c r="G95" s="8">
        <f t="shared" ref="G95" si="14">E95*F95</f>
        <v>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outlineLevel="1" x14ac:dyDescent="0.25">
      <c r="A96" s="4"/>
      <c r="B96" s="5"/>
      <c r="C96" s="11" t="s">
        <v>131</v>
      </c>
      <c r="D96" s="42"/>
      <c r="E96" s="12">
        <v>7.2446563199999994E-2</v>
      </c>
      <c r="F96" s="8"/>
      <c r="G96" s="8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outlineLevel="1" x14ac:dyDescent="0.25">
      <c r="A97" s="4">
        <v>40</v>
      </c>
      <c r="B97" s="5" t="s">
        <v>132</v>
      </c>
      <c r="C97" s="6" t="s">
        <v>744</v>
      </c>
      <c r="D97" s="9" t="s">
        <v>24</v>
      </c>
      <c r="E97" s="7">
        <v>5.7270235000000003E-2</v>
      </c>
      <c r="F97" s="8"/>
      <c r="G97" s="8">
        <f t="shared" ref="G97" si="15">E97*F97</f>
        <v>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outlineLevel="1" x14ac:dyDescent="0.25">
      <c r="A98" s="4"/>
      <c r="B98" s="5"/>
      <c r="C98" s="11" t="s">
        <v>133</v>
      </c>
      <c r="D98" s="42"/>
      <c r="E98" s="12">
        <v>2.6373600000000001E-2</v>
      </c>
      <c r="F98" s="8"/>
      <c r="G98" s="8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outlineLevel="1" x14ac:dyDescent="0.25">
      <c r="A99" s="4"/>
      <c r="B99" s="5"/>
      <c r="C99" s="11" t="s">
        <v>134</v>
      </c>
      <c r="D99" s="42"/>
      <c r="E99" s="12">
        <v>1.3699124999999999E-2</v>
      </c>
      <c r="F99" s="8"/>
      <c r="G99" s="8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outlineLevel="1" x14ac:dyDescent="0.25">
      <c r="A100" s="4"/>
      <c r="B100" s="5"/>
      <c r="C100" s="11" t="s">
        <v>135</v>
      </c>
      <c r="D100" s="42"/>
      <c r="E100" s="12">
        <v>1.7197509999999999E-2</v>
      </c>
      <c r="F100" s="8"/>
      <c r="G100" s="8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outlineLevel="1" x14ac:dyDescent="0.25">
      <c r="A101" s="4">
        <v>41</v>
      </c>
      <c r="B101" s="5" t="s">
        <v>136</v>
      </c>
      <c r="C101" s="6" t="s">
        <v>137</v>
      </c>
      <c r="D101" s="9" t="s">
        <v>25</v>
      </c>
      <c r="E101" s="7">
        <v>3.1440000000000001</v>
      </c>
      <c r="F101" s="8"/>
      <c r="G101" s="8">
        <f t="shared" ref="G101" si="16">E101*F101</f>
        <v>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outlineLevel="1" x14ac:dyDescent="0.25">
      <c r="A102" s="4"/>
      <c r="B102" s="5"/>
      <c r="C102" s="11" t="s">
        <v>138</v>
      </c>
      <c r="D102" s="42"/>
      <c r="E102" s="12">
        <v>3.1440000000000001</v>
      </c>
      <c r="F102" s="8"/>
      <c r="G102" s="8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outlineLevel="1" x14ac:dyDescent="0.25">
      <c r="A103" s="4">
        <v>42</v>
      </c>
      <c r="B103" s="5" t="s">
        <v>139</v>
      </c>
      <c r="C103" s="6" t="s">
        <v>140</v>
      </c>
      <c r="D103" s="9" t="s">
        <v>25</v>
      </c>
      <c r="E103" s="7">
        <v>3.1440000000000001</v>
      </c>
      <c r="F103" s="8"/>
      <c r="G103" s="8">
        <f t="shared" ref="G103:G114" si="17">E103*F103</f>
        <v>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outlineLevel="1" x14ac:dyDescent="0.25">
      <c r="A104" s="4">
        <v>43</v>
      </c>
      <c r="B104" s="5" t="s">
        <v>141</v>
      </c>
      <c r="C104" s="6" t="s">
        <v>142</v>
      </c>
      <c r="D104" s="9" t="s">
        <v>25</v>
      </c>
      <c r="E104" s="7">
        <v>3.1440000000000001</v>
      </c>
      <c r="F104" s="8"/>
      <c r="G104" s="8">
        <f t="shared" si="17"/>
        <v>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outlineLevel="1" x14ac:dyDescent="0.25">
      <c r="A105" s="4">
        <v>44</v>
      </c>
      <c r="B105" s="5" t="s">
        <v>143</v>
      </c>
      <c r="C105" s="6" t="s">
        <v>144</v>
      </c>
      <c r="D105" s="9" t="s">
        <v>25</v>
      </c>
      <c r="E105" s="7">
        <v>3.1440000000000001</v>
      </c>
      <c r="F105" s="8"/>
      <c r="G105" s="8">
        <f t="shared" si="17"/>
        <v>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outlineLevel="1" x14ac:dyDescent="0.25">
      <c r="A106" s="4">
        <v>45</v>
      </c>
      <c r="B106" s="5" t="s">
        <v>145</v>
      </c>
      <c r="C106" s="6" t="s">
        <v>146</v>
      </c>
      <c r="D106" s="9" t="s">
        <v>25</v>
      </c>
      <c r="E106" s="7">
        <v>5.43</v>
      </c>
      <c r="F106" s="8"/>
      <c r="G106" s="8">
        <f t="shared" si="17"/>
        <v>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outlineLevel="1" x14ac:dyDescent="0.25">
      <c r="A107" s="4"/>
      <c r="B107" s="5"/>
      <c r="C107" s="11" t="s">
        <v>147</v>
      </c>
      <c r="D107" s="42"/>
      <c r="E107" s="12">
        <v>5.43</v>
      </c>
      <c r="F107" s="8"/>
      <c r="G107" s="8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outlineLevel="1" x14ac:dyDescent="0.25">
      <c r="A108" s="4">
        <v>46</v>
      </c>
      <c r="B108" s="5" t="s">
        <v>148</v>
      </c>
      <c r="C108" s="6" t="s">
        <v>149</v>
      </c>
      <c r="D108" s="9" t="s">
        <v>25</v>
      </c>
      <c r="E108" s="7">
        <v>5.43</v>
      </c>
      <c r="F108" s="8"/>
      <c r="G108" s="8">
        <f t="shared" si="17"/>
        <v>0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outlineLevel="1" x14ac:dyDescent="0.25">
      <c r="A109" s="4">
        <v>47</v>
      </c>
      <c r="B109" s="5" t="s">
        <v>150</v>
      </c>
      <c r="C109" s="6" t="s">
        <v>151</v>
      </c>
      <c r="D109" s="9" t="s">
        <v>25</v>
      </c>
      <c r="E109" s="7">
        <v>7.8</v>
      </c>
      <c r="F109" s="8"/>
      <c r="G109" s="8">
        <f t="shared" si="17"/>
        <v>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outlineLevel="1" x14ac:dyDescent="0.25">
      <c r="A110" s="4"/>
      <c r="B110" s="5"/>
      <c r="C110" s="11" t="s">
        <v>152</v>
      </c>
      <c r="D110" s="42"/>
      <c r="E110" s="12">
        <v>7.8</v>
      </c>
      <c r="F110" s="8"/>
      <c r="G110" s="8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outlineLevel="1" x14ac:dyDescent="0.25">
      <c r="A111" s="4">
        <v>48</v>
      </c>
      <c r="B111" s="5" t="s">
        <v>153</v>
      </c>
      <c r="C111" s="6" t="s">
        <v>154</v>
      </c>
      <c r="D111" s="9" t="s">
        <v>25</v>
      </c>
      <c r="E111" s="7">
        <v>7.8</v>
      </c>
      <c r="F111" s="8"/>
      <c r="G111" s="8">
        <f t="shared" si="17"/>
        <v>0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outlineLevel="1" x14ac:dyDescent="0.25">
      <c r="A112" s="4"/>
      <c r="B112" s="5"/>
      <c r="C112" s="6" t="s">
        <v>828</v>
      </c>
      <c r="D112" s="9" t="s">
        <v>17</v>
      </c>
      <c r="E112" s="7">
        <v>0.25</v>
      </c>
      <c r="F112" s="8"/>
      <c r="G112" s="8">
        <f t="shared" si="17"/>
        <v>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x14ac:dyDescent="0.25">
      <c r="A113" s="13" t="s">
        <v>12</v>
      </c>
      <c r="B113" s="14" t="s">
        <v>155</v>
      </c>
      <c r="C113" s="15" t="s">
        <v>156</v>
      </c>
      <c r="D113" s="18"/>
      <c r="E113" s="16"/>
      <c r="F113" s="17"/>
      <c r="G113" s="17">
        <f>SUM(G114:G139)</f>
        <v>0</v>
      </c>
    </row>
    <row r="114" spans="1:30" s="195" customFormat="1" ht="20" outlineLevel="1" x14ac:dyDescent="0.25">
      <c r="A114" s="189">
        <v>49</v>
      </c>
      <c r="B114" s="190" t="s">
        <v>157</v>
      </c>
      <c r="C114" s="197" t="s">
        <v>742</v>
      </c>
      <c r="D114" s="198" t="s">
        <v>25</v>
      </c>
      <c r="E114" s="199">
        <v>195.6</v>
      </c>
      <c r="F114" s="194"/>
      <c r="G114" s="194">
        <f t="shared" si="17"/>
        <v>0</v>
      </c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</row>
    <row r="115" spans="1:30" ht="20" outlineLevel="1" x14ac:dyDescent="0.25">
      <c r="A115" s="4"/>
      <c r="B115" s="5"/>
      <c r="C115" s="11" t="s">
        <v>843</v>
      </c>
      <c r="D115" s="42"/>
      <c r="E115" s="12">
        <v>69.132800000000003</v>
      </c>
      <c r="F115" s="8"/>
      <c r="G115" s="8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20" outlineLevel="1" x14ac:dyDescent="0.25">
      <c r="A116" s="4"/>
      <c r="B116" s="5"/>
      <c r="C116" s="11" t="s">
        <v>844</v>
      </c>
      <c r="D116" s="42"/>
      <c r="E116" s="12">
        <v>33.624000000000002</v>
      </c>
      <c r="F116" s="8"/>
      <c r="G116" s="8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outlineLevel="1" x14ac:dyDescent="0.25">
      <c r="A117" s="4"/>
      <c r="B117" s="5"/>
      <c r="C117" s="11" t="s">
        <v>845</v>
      </c>
      <c r="D117" s="42"/>
      <c r="E117" s="12">
        <v>61.666400000000003</v>
      </c>
      <c r="F117" s="8"/>
      <c r="G117" s="8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outlineLevel="1" x14ac:dyDescent="0.25">
      <c r="A118" s="4"/>
      <c r="B118" s="11"/>
      <c r="C118" s="183" t="s">
        <v>739</v>
      </c>
      <c r="D118" s="42"/>
      <c r="E118" s="12">
        <v>31.183</v>
      </c>
      <c r="F118" s="8"/>
      <c r="G118" s="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outlineLevel="1" x14ac:dyDescent="0.25">
      <c r="A119" s="4">
        <v>51</v>
      </c>
      <c r="B119" s="5" t="s">
        <v>158</v>
      </c>
      <c r="C119" s="6" t="s">
        <v>159</v>
      </c>
      <c r="D119" s="9" t="s">
        <v>25</v>
      </c>
      <c r="E119" s="7">
        <v>278.2</v>
      </c>
      <c r="F119" s="8"/>
      <c r="G119" s="8">
        <f t="shared" ref="G119:G120" si="18">E119*F119</f>
        <v>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20" outlineLevel="1" x14ac:dyDescent="0.25">
      <c r="A120" s="4">
        <v>52</v>
      </c>
      <c r="B120" s="5" t="s">
        <v>160</v>
      </c>
      <c r="C120" s="6" t="s">
        <v>161</v>
      </c>
      <c r="D120" s="9" t="s">
        <v>25</v>
      </c>
      <c r="E120" s="7">
        <v>60.84</v>
      </c>
      <c r="F120" s="8"/>
      <c r="G120" s="8">
        <f t="shared" si="18"/>
        <v>0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outlineLevel="1" x14ac:dyDescent="0.25">
      <c r="A121" s="4"/>
      <c r="B121" s="5"/>
      <c r="C121" s="11" t="s">
        <v>162</v>
      </c>
      <c r="D121" s="42"/>
      <c r="E121" s="12">
        <v>60.84</v>
      </c>
      <c r="F121" s="8"/>
      <c r="G121" s="8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s="195" customFormat="1" ht="20" outlineLevel="1" x14ac:dyDescent="0.25">
      <c r="A122" s="189">
        <v>53</v>
      </c>
      <c r="B122" s="190" t="s">
        <v>163</v>
      </c>
      <c r="C122" s="197" t="s">
        <v>164</v>
      </c>
      <c r="D122" s="198" t="s">
        <v>25</v>
      </c>
      <c r="E122" s="199">
        <v>182.8</v>
      </c>
      <c r="F122" s="194"/>
      <c r="G122" s="194">
        <f t="shared" ref="G122" si="19">E122*F122</f>
        <v>0</v>
      </c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</row>
    <row r="123" spans="1:30" outlineLevel="1" x14ac:dyDescent="0.25">
      <c r="A123" s="4"/>
      <c r="B123" s="5"/>
      <c r="C123" s="186" t="s">
        <v>748</v>
      </c>
      <c r="D123" s="42"/>
      <c r="E123" s="12"/>
      <c r="F123" s="8"/>
      <c r="G123" s="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outlineLevel="1" x14ac:dyDescent="0.25">
      <c r="A124" s="4"/>
      <c r="B124" s="5"/>
      <c r="C124" s="11" t="s">
        <v>841</v>
      </c>
      <c r="D124" s="42"/>
      <c r="E124" s="12">
        <v>161.68</v>
      </c>
      <c r="F124" s="8"/>
      <c r="G124" s="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outlineLevel="1" x14ac:dyDescent="0.25">
      <c r="A125" s="4"/>
      <c r="B125" s="5"/>
      <c r="C125" s="11" t="s">
        <v>165</v>
      </c>
      <c r="D125" s="42"/>
      <c r="E125" s="12">
        <v>-8.8800000000000008</v>
      </c>
      <c r="F125" s="8"/>
      <c r="G125" s="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outlineLevel="1" x14ac:dyDescent="0.25">
      <c r="A126" s="4"/>
      <c r="B126" s="5"/>
      <c r="C126" s="11" t="s">
        <v>840</v>
      </c>
      <c r="D126" s="42"/>
      <c r="E126" s="12">
        <v>30</v>
      </c>
      <c r="F126" s="8"/>
      <c r="G126" s="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s="195" customFormat="1" ht="20" outlineLevel="1" x14ac:dyDescent="0.25">
      <c r="A127" s="189">
        <v>54</v>
      </c>
      <c r="B127" s="190" t="s">
        <v>166</v>
      </c>
      <c r="C127" s="197" t="s">
        <v>167</v>
      </c>
      <c r="D127" s="198" t="s">
        <v>25</v>
      </c>
      <c r="E127" s="199">
        <v>195.4</v>
      </c>
      <c r="F127" s="194"/>
      <c r="G127" s="194">
        <f t="shared" ref="G127" si="20">E127*F127</f>
        <v>0</v>
      </c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</row>
    <row r="128" spans="1:30" outlineLevel="1" x14ac:dyDescent="0.25">
      <c r="A128" s="4"/>
      <c r="B128" s="5"/>
      <c r="C128" s="186" t="s">
        <v>758</v>
      </c>
      <c r="D128" s="42"/>
      <c r="E128" s="12"/>
      <c r="F128" s="8"/>
      <c r="G128" s="8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30" outlineLevel="1" x14ac:dyDescent="0.25">
      <c r="A129" s="4"/>
      <c r="B129" s="5"/>
      <c r="C129" s="11" t="s">
        <v>846</v>
      </c>
      <c r="D129" s="42"/>
      <c r="E129" s="12">
        <v>72.671999999999997</v>
      </c>
      <c r="F129" s="8"/>
      <c r="G129" s="8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30" outlineLevel="1" x14ac:dyDescent="0.25">
      <c r="A130" s="4"/>
      <c r="B130" s="5"/>
      <c r="C130" s="11" t="s">
        <v>847</v>
      </c>
      <c r="D130" s="42"/>
      <c r="E130" s="12">
        <v>105.22799999999999</v>
      </c>
      <c r="F130" s="8"/>
      <c r="G130" s="8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outlineLevel="1" x14ac:dyDescent="0.25">
      <c r="A131" s="4"/>
      <c r="B131" s="5"/>
      <c r="C131" s="11" t="s">
        <v>839</v>
      </c>
      <c r="D131" s="42"/>
      <c r="E131" s="12">
        <v>17.5</v>
      </c>
      <c r="F131" s="8"/>
      <c r="G131" s="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outlineLevel="1" x14ac:dyDescent="0.25">
      <c r="A132" s="4">
        <v>55</v>
      </c>
      <c r="B132" s="5" t="s">
        <v>168</v>
      </c>
      <c r="C132" s="6" t="s">
        <v>169</v>
      </c>
      <c r="D132" s="9" t="s">
        <v>25</v>
      </c>
      <c r="E132" s="7">
        <v>278.2</v>
      </c>
      <c r="F132" s="8"/>
      <c r="G132" s="8">
        <f t="shared" ref="G132" si="21">E132*F132</f>
        <v>0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outlineLevel="1" x14ac:dyDescent="0.25">
      <c r="A133" s="4"/>
      <c r="B133" s="5"/>
      <c r="C133" s="11" t="s">
        <v>170</v>
      </c>
      <c r="D133" s="42"/>
      <c r="E133" s="12">
        <v>278.2</v>
      </c>
      <c r="F133" s="8"/>
      <c r="G133" s="8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20" outlineLevel="1" x14ac:dyDescent="0.25">
      <c r="A134" s="4">
        <v>56</v>
      </c>
      <c r="B134" s="5" t="s">
        <v>738</v>
      </c>
      <c r="C134" s="6" t="s">
        <v>737</v>
      </c>
      <c r="D134" s="9" t="s">
        <v>25</v>
      </c>
      <c r="E134" s="7">
        <v>42.03</v>
      </c>
      <c r="F134" s="8"/>
      <c r="G134" s="8">
        <f t="shared" ref="G134:G138" si="22">E134*F134</f>
        <v>0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outlineLevel="1" x14ac:dyDescent="0.25">
      <c r="A135" s="4"/>
      <c r="B135" s="5"/>
      <c r="C135" s="11" t="s">
        <v>171</v>
      </c>
      <c r="D135" s="42"/>
      <c r="E135" s="12">
        <v>42.03</v>
      </c>
      <c r="F135" s="8"/>
      <c r="G135" s="8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20" outlineLevel="1" x14ac:dyDescent="0.25">
      <c r="A136" s="4"/>
      <c r="B136" s="5" t="s">
        <v>752</v>
      </c>
      <c r="C136" s="6" t="s">
        <v>750</v>
      </c>
      <c r="D136" s="9" t="s">
        <v>25</v>
      </c>
      <c r="E136" s="7">
        <v>3.7595999999999998</v>
      </c>
      <c r="F136" s="8"/>
      <c r="G136" s="8">
        <f t="shared" si="22"/>
        <v>0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outlineLevel="1" x14ac:dyDescent="0.25">
      <c r="A137" s="4"/>
      <c r="B137" s="5"/>
      <c r="C137" s="183" t="s">
        <v>754</v>
      </c>
      <c r="D137" s="42"/>
      <c r="E137" s="12">
        <v>3.7595999999999998</v>
      </c>
      <c r="F137" s="8"/>
      <c r="G137" s="8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20" outlineLevel="1" x14ac:dyDescent="0.25">
      <c r="A138" s="4"/>
      <c r="B138" s="5" t="s">
        <v>753</v>
      </c>
      <c r="C138" s="6" t="s">
        <v>751</v>
      </c>
      <c r="D138" s="9" t="s">
        <v>25</v>
      </c>
      <c r="E138" s="7">
        <v>29.571999999999999</v>
      </c>
      <c r="F138" s="8"/>
      <c r="G138" s="8">
        <f t="shared" si="22"/>
        <v>0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20" outlineLevel="1" x14ac:dyDescent="0.25">
      <c r="A139" s="4"/>
      <c r="B139" s="5"/>
      <c r="C139" s="183" t="s">
        <v>755</v>
      </c>
      <c r="D139" s="42"/>
      <c r="E139" s="12">
        <v>29.571999999999999</v>
      </c>
      <c r="F139" s="8"/>
      <c r="G139" s="8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x14ac:dyDescent="0.25">
      <c r="A140" s="13" t="s">
        <v>12</v>
      </c>
      <c r="B140" s="14" t="s">
        <v>172</v>
      </c>
      <c r="C140" s="15" t="s">
        <v>173</v>
      </c>
      <c r="D140" s="18"/>
      <c r="E140" s="16"/>
      <c r="F140" s="17"/>
      <c r="G140" s="17">
        <f>SUM(G145:G167)</f>
        <v>0</v>
      </c>
    </row>
    <row r="141" spans="1:30" ht="30" outlineLevel="1" x14ac:dyDescent="0.25">
      <c r="A141" s="4">
        <v>57</v>
      </c>
      <c r="B141" s="5" t="s">
        <v>174</v>
      </c>
      <c r="C141" s="6" t="s">
        <v>756</v>
      </c>
      <c r="D141" s="9" t="s">
        <v>25</v>
      </c>
      <c r="E141" s="7">
        <v>48.067500000000003</v>
      </c>
      <c r="F141" s="8"/>
      <c r="G141" s="8">
        <f t="shared" ref="G141" si="23">E141*F141</f>
        <v>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outlineLevel="1" x14ac:dyDescent="0.25">
      <c r="A142" s="4"/>
      <c r="B142" s="5"/>
      <c r="C142" s="11" t="s">
        <v>175</v>
      </c>
      <c r="D142" s="42"/>
      <c r="E142" s="12">
        <v>48.067500000000003</v>
      </c>
      <c r="F142" s="8"/>
      <c r="G142" s="8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20" outlineLevel="1" x14ac:dyDescent="0.25">
      <c r="A143" s="4"/>
      <c r="B143" s="5"/>
      <c r="C143" s="6" t="s">
        <v>757</v>
      </c>
      <c r="D143" s="9" t="s">
        <v>25</v>
      </c>
      <c r="E143" s="7">
        <v>2.79</v>
      </c>
      <c r="F143" s="8"/>
      <c r="G143" s="8">
        <f t="shared" ref="G143:G145" si="24">E143*F143</f>
        <v>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outlineLevel="1" x14ac:dyDescent="0.25">
      <c r="A144" s="4"/>
      <c r="B144" s="5"/>
      <c r="C144" s="183" t="s">
        <v>749</v>
      </c>
      <c r="D144" s="42"/>
      <c r="E144" s="12">
        <v>2.79</v>
      </c>
      <c r="F144" s="8"/>
      <c r="G144" s="8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25.5" customHeight="1" outlineLevel="1" x14ac:dyDescent="0.25">
      <c r="A145" s="4">
        <v>58</v>
      </c>
      <c r="B145" s="5" t="s">
        <v>176</v>
      </c>
      <c r="C145" s="6" t="s">
        <v>760</v>
      </c>
      <c r="D145" s="9" t="s">
        <v>25</v>
      </c>
      <c r="E145" s="7">
        <v>158.54</v>
      </c>
      <c r="F145" s="8"/>
      <c r="G145" s="8">
        <f t="shared" si="24"/>
        <v>0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outlineLevel="1" x14ac:dyDescent="0.25">
      <c r="A146" s="4"/>
      <c r="B146" s="11" t="s">
        <v>728</v>
      </c>
      <c r="C146" s="183" t="s">
        <v>759</v>
      </c>
      <c r="D146" s="42"/>
      <c r="E146" s="12">
        <v>139.43270000000001</v>
      </c>
      <c r="F146" s="8"/>
      <c r="G146" s="8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outlineLevel="1" x14ac:dyDescent="0.25">
      <c r="A147" s="4"/>
      <c r="B147" s="5"/>
      <c r="C147" s="11" t="s">
        <v>177</v>
      </c>
      <c r="D147" s="42"/>
      <c r="E147" s="12">
        <v>-11.382</v>
      </c>
      <c r="F147" s="8"/>
      <c r="G147" s="8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20" outlineLevel="1" x14ac:dyDescent="0.25">
      <c r="A148" s="4"/>
      <c r="B148" s="5"/>
      <c r="C148" s="11" t="s">
        <v>178</v>
      </c>
      <c r="D148" s="42"/>
      <c r="E148" s="12">
        <v>9.3588000000000005</v>
      </c>
      <c r="F148" s="8"/>
      <c r="G148" s="8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outlineLevel="1" x14ac:dyDescent="0.25">
      <c r="A149" s="4"/>
      <c r="B149" s="5"/>
      <c r="C149" s="11" t="s">
        <v>179</v>
      </c>
      <c r="D149" s="42"/>
      <c r="E149" s="12">
        <v>21.134</v>
      </c>
      <c r="F149" s="8"/>
      <c r="G149" s="8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outlineLevel="1" x14ac:dyDescent="0.25">
      <c r="A150" s="4"/>
      <c r="B150" s="5" t="s">
        <v>180</v>
      </c>
      <c r="C150" s="6" t="s">
        <v>743</v>
      </c>
      <c r="D150" s="9" t="s">
        <v>25</v>
      </c>
      <c r="E150" s="7">
        <v>121.6</v>
      </c>
      <c r="F150" s="8"/>
      <c r="G150" s="8">
        <f t="shared" ref="G150:G151" si="25">E150*F150</f>
        <v>0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20" outlineLevel="1" x14ac:dyDescent="0.25">
      <c r="A151" s="4">
        <v>59</v>
      </c>
      <c r="B151" s="5" t="s">
        <v>182</v>
      </c>
      <c r="C151" s="6" t="s">
        <v>740</v>
      </c>
      <c r="D151" s="9" t="s">
        <v>25</v>
      </c>
      <c r="E151" s="7">
        <v>110.218</v>
      </c>
      <c r="F151" s="8"/>
      <c r="G151" s="8">
        <f t="shared" si="25"/>
        <v>0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outlineLevel="1" x14ac:dyDescent="0.25">
      <c r="A152" s="4"/>
      <c r="B152" s="5"/>
      <c r="C152" s="11" t="s">
        <v>181</v>
      </c>
      <c r="D152" s="42"/>
      <c r="E152" s="12">
        <v>121.6</v>
      </c>
      <c r="F152" s="8"/>
      <c r="G152" s="8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outlineLevel="1" x14ac:dyDescent="0.25">
      <c r="A153" s="4"/>
      <c r="B153" s="5"/>
      <c r="C153" s="11" t="s">
        <v>177</v>
      </c>
      <c r="D153" s="42"/>
      <c r="E153" s="12">
        <v>-11.382</v>
      </c>
      <c r="F153" s="8"/>
      <c r="G153" s="8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20" outlineLevel="1" x14ac:dyDescent="0.25">
      <c r="A154" s="4">
        <v>60</v>
      </c>
      <c r="B154" s="5" t="s">
        <v>184</v>
      </c>
      <c r="C154" s="6" t="s">
        <v>741</v>
      </c>
      <c r="D154" s="9" t="s">
        <v>25</v>
      </c>
      <c r="E154" s="7">
        <v>26.77</v>
      </c>
      <c r="F154" s="8"/>
      <c r="G154" s="8">
        <f t="shared" ref="G154" si="26">E154*F154</f>
        <v>0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outlineLevel="1" x14ac:dyDescent="0.25">
      <c r="A155" s="4"/>
      <c r="B155" s="5"/>
      <c r="C155" s="11" t="s">
        <v>183</v>
      </c>
      <c r="D155" s="42"/>
      <c r="E155" s="12">
        <v>26.77</v>
      </c>
      <c r="F155" s="8"/>
      <c r="G155" s="8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20" outlineLevel="1" x14ac:dyDescent="0.25">
      <c r="A156" s="4">
        <v>61</v>
      </c>
      <c r="B156" s="5" t="s">
        <v>187</v>
      </c>
      <c r="C156" s="6" t="s">
        <v>185</v>
      </c>
      <c r="D156" s="9" t="s">
        <v>25</v>
      </c>
      <c r="E156" s="7">
        <v>4.2539999999999996</v>
      </c>
      <c r="F156" s="8"/>
      <c r="G156" s="8">
        <f t="shared" ref="G156" si="27">E156*F156</f>
        <v>0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outlineLevel="1" x14ac:dyDescent="0.25">
      <c r="A157" s="4"/>
      <c r="B157" s="5"/>
      <c r="C157" s="11" t="s">
        <v>186</v>
      </c>
      <c r="D157" s="42"/>
      <c r="E157" s="12">
        <v>4.2539999999999996</v>
      </c>
      <c r="F157" s="8"/>
      <c r="G157" s="8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outlineLevel="1" x14ac:dyDescent="0.25">
      <c r="A158" s="4">
        <v>62</v>
      </c>
      <c r="B158" s="5" t="s">
        <v>189</v>
      </c>
      <c r="C158" s="6" t="s">
        <v>810</v>
      </c>
      <c r="D158" s="9" t="s">
        <v>25</v>
      </c>
      <c r="E158" s="7">
        <v>29.12575</v>
      </c>
      <c r="F158" s="8"/>
      <c r="G158" s="8">
        <f t="shared" ref="G158" si="28">E158*F158</f>
        <v>0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outlineLevel="1" x14ac:dyDescent="0.25">
      <c r="A159" s="4"/>
      <c r="B159" s="5"/>
      <c r="C159" s="11" t="s">
        <v>188</v>
      </c>
      <c r="D159" s="42"/>
      <c r="E159" s="12">
        <v>29.12575</v>
      </c>
      <c r="F159" s="8"/>
      <c r="G159" s="8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20" outlineLevel="1" x14ac:dyDescent="0.25">
      <c r="A160" s="4">
        <v>63</v>
      </c>
      <c r="B160" s="5" t="s">
        <v>193</v>
      </c>
      <c r="C160" s="6" t="s">
        <v>190</v>
      </c>
      <c r="D160" s="9" t="s">
        <v>25</v>
      </c>
      <c r="E160" s="7">
        <v>26.77</v>
      </c>
      <c r="F160" s="8"/>
      <c r="G160" s="8">
        <f t="shared" ref="G160" si="29">E160*F160</f>
        <v>0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22.5" customHeight="1" outlineLevel="1" x14ac:dyDescent="0.25">
      <c r="A161" s="4"/>
      <c r="B161" s="5"/>
      <c r="C161" s="186" t="s">
        <v>191</v>
      </c>
      <c r="D161" s="42"/>
      <c r="E161" s="12"/>
      <c r="F161" s="8"/>
      <c r="G161" s="8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outlineLevel="1" x14ac:dyDescent="0.25">
      <c r="A162" s="4"/>
      <c r="B162" s="5"/>
      <c r="C162" s="11" t="s">
        <v>192</v>
      </c>
      <c r="D162" s="42"/>
      <c r="E162" s="12">
        <v>26.6</v>
      </c>
      <c r="F162" s="8"/>
      <c r="G162" s="8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outlineLevel="1" x14ac:dyDescent="0.25">
      <c r="A163" s="4">
        <v>64</v>
      </c>
      <c r="B163" s="5" t="s">
        <v>196</v>
      </c>
      <c r="C163" s="6" t="s">
        <v>194</v>
      </c>
      <c r="D163" s="9" t="s">
        <v>25</v>
      </c>
      <c r="E163" s="7">
        <v>26.77</v>
      </c>
      <c r="F163" s="8"/>
      <c r="G163" s="8">
        <f t="shared" ref="G163" si="30">E163*F163</f>
        <v>0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outlineLevel="1" x14ac:dyDescent="0.25">
      <c r="A164" s="4"/>
      <c r="B164" s="5"/>
      <c r="C164" s="11" t="s">
        <v>195</v>
      </c>
      <c r="D164" s="42"/>
      <c r="E164" s="12">
        <v>26.6</v>
      </c>
      <c r="F164" s="8"/>
      <c r="G164" s="8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outlineLevel="1" x14ac:dyDescent="0.25">
      <c r="A165" s="4">
        <v>65</v>
      </c>
      <c r="B165" s="5" t="s">
        <v>761</v>
      </c>
      <c r="C165" s="6" t="s">
        <v>197</v>
      </c>
      <c r="D165" s="9" t="s">
        <v>25</v>
      </c>
      <c r="E165" s="7">
        <v>18.739000000000001</v>
      </c>
      <c r="F165" s="8"/>
      <c r="G165" s="8">
        <f t="shared" ref="G165:G167" si="31">E165*F165</f>
        <v>0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outlineLevel="1" x14ac:dyDescent="0.25">
      <c r="A166" s="4"/>
      <c r="B166" s="5"/>
      <c r="C166" s="11" t="s">
        <v>198</v>
      </c>
      <c r="D166" s="42"/>
      <c r="E166" s="12">
        <v>18.739000000000001</v>
      </c>
      <c r="F166" s="8"/>
      <c r="G166" s="8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20" outlineLevel="1" x14ac:dyDescent="0.25">
      <c r="A167" s="4"/>
      <c r="B167" s="5"/>
      <c r="C167" s="6" t="s">
        <v>817</v>
      </c>
      <c r="D167" s="9"/>
      <c r="E167" s="7">
        <v>121.6</v>
      </c>
      <c r="F167" s="8"/>
      <c r="G167" s="8">
        <f t="shared" si="31"/>
        <v>0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x14ac:dyDescent="0.25">
      <c r="A168" s="13" t="s">
        <v>12</v>
      </c>
      <c r="B168" s="14" t="s">
        <v>27</v>
      </c>
      <c r="C168" s="15" t="s">
        <v>28</v>
      </c>
      <c r="D168" s="18"/>
      <c r="E168" s="16"/>
      <c r="F168" s="17"/>
      <c r="G168" s="17">
        <f>SUM(G169:G179)</f>
        <v>0</v>
      </c>
    </row>
    <row r="169" spans="1:30" outlineLevel="1" x14ac:dyDescent="0.25">
      <c r="A169" s="4">
        <v>66</v>
      </c>
      <c r="B169" s="5" t="s">
        <v>199</v>
      </c>
      <c r="C169" s="6" t="s">
        <v>200</v>
      </c>
      <c r="D169" s="9" t="s">
        <v>17</v>
      </c>
      <c r="E169" s="7">
        <v>12.887200000000002</v>
      </c>
      <c r="F169" s="8"/>
      <c r="G169" s="8">
        <f t="shared" ref="G169" si="32">E169*F169</f>
        <v>0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outlineLevel="1" x14ac:dyDescent="0.25">
      <c r="A170" s="4"/>
      <c r="B170" s="5"/>
      <c r="C170" s="11" t="s">
        <v>201</v>
      </c>
      <c r="D170" s="42"/>
      <c r="E170" s="12">
        <v>3.4129999999999998</v>
      </c>
      <c r="F170" s="8"/>
      <c r="G170" s="8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outlineLevel="1" x14ac:dyDescent="0.25">
      <c r="A171" s="4"/>
      <c r="B171" s="5"/>
      <c r="C171" s="11" t="s">
        <v>202</v>
      </c>
      <c r="D171" s="42"/>
      <c r="E171" s="12">
        <v>5.8819999999999997</v>
      </c>
      <c r="F171" s="8"/>
      <c r="G171" s="8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outlineLevel="1" x14ac:dyDescent="0.25">
      <c r="A172" s="4"/>
      <c r="B172" s="5"/>
      <c r="C172" s="11" t="s">
        <v>203</v>
      </c>
      <c r="D172" s="42"/>
      <c r="E172" s="12">
        <v>3.5922000000000001</v>
      </c>
      <c r="F172" s="8"/>
      <c r="G172" s="8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outlineLevel="1" x14ac:dyDescent="0.25">
      <c r="A173" s="4">
        <v>67</v>
      </c>
      <c r="B173" s="5" t="s">
        <v>204</v>
      </c>
      <c r="C173" s="6" t="s">
        <v>692</v>
      </c>
      <c r="D173" s="9" t="s">
        <v>24</v>
      </c>
      <c r="E173" s="7">
        <v>0.38500000000000001</v>
      </c>
      <c r="F173" s="8"/>
      <c r="G173" s="8">
        <f t="shared" ref="G173" si="33">E173*F173</f>
        <v>0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outlineLevel="1" x14ac:dyDescent="0.25">
      <c r="A174" s="4"/>
      <c r="B174" s="11" t="s">
        <v>685</v>
      </c>
      <c r="C174" s="183" t="s">
        <v>686</v>
      </c>
      <c r="D174" s="42"/>
      <c r="E174" s="12">
        <v>8.5999999999999993E-2</v>
      </c>
      <c r="F174" s="8"/>
      <c r="G174" s="8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outlineLevel="1" x14ac:dyDescent="0.25">
      <c r="A175" s="4"/>
      <c r="B175" s="183" t="s">
        <v>808</v>
      </c>
      <c r="C175" s="183" t="s">
        <v>687</v>
      </c>
      <c r="D175" s="42"/>
      <c r="E175" s="12">
        <v>0.14821999999999999</v>
      </c>
      <c r="F175" s="8"/>
      <c r="G175" s="8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outlineLevel="1" x14ac:dyDescent="0.25">
      <c r="A176" s="4"/>
      <c r="B176" s="183" t="s">
        <v>809</v>
      </c>
      <c r="C176" s="183" t="s">
        <v>688</v>
      </c>
      <c r="D176" s="42"/>
      <c r="E176" s="12">
        <v>0.15087</v>
      </c>
      <c r="F176" s="8"/>
      <c r="G176" s="8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outlineLevel="1" x14ac:dyDescent="0.25">
      <c r="A177" s="4">
        <v>68</v>
      </c>
      <c r="B177" s="5" t="s">
        <v>205</v>
      </c>
      <c r="C177" s="6" t="s">
        <v>206</v>
      </c>
      <c r="D177" s="9" t="s">
        <v>17</v>
      </c>
      <c r="E177" s="7">
        <v>16.883500000000002</v>
      </c>
      <c r="F177" s="8"/>
      <c r="G177" s="8">
        <f t="shared" ref="G177" si="34">E177*F177</f>
        <v>0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outlineLevel="1" x14ac:dyDescent="0.25">
      <c r="A178" s="4"/>
      <c r="B178" s="5"/>
      <c r="C178" s="11" t="s">
        <v>207</v>
      </c>
      <c r="D178" s="42"/>
      <c r="E178" s="12">
        <v>5.1195000000000004</v>
      </c>
      <c r="F178" s="8"/>
      <c r="G178" s="8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outlineLevel="1" x14ac:dyDescent="0.25">
      <c r="A179" s="4"/>
      <c r="B179" s="5"/>
      <c r="C179" s="11" t="s">
        <v>208</v>
      </c>
      <c r="D179" s="42"/>
      <c r="E179" s="12">
        <v>11.763999999999999</v>
      </c>
      <c r="F179" s="8"/>
      <c r="G179" s="8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x14ac:dyDescent="0.25">
      <c r="A180" s="13" t="s">
        <v>12</v>
      </c>
      <c r="B180" s="14" t="s">
        <v>209</v>
      </c>
      <c r="C180" s="15" t="s">
        <v>210</v>
      </c>
      <c r="D180" s="18"/>
      <c r="E180" s="16"/>
      <c r="F180" s="17"/>
      <c r="G180" s="17">
        <f>SUM(G181:G188)</f>
        <v>0</v>
      </c>
    </row>
    <row r="181" spans="1:30" outlineLevel="1" x14ac:dyDescent="0.25">
      <c r="A181" s="4">
        <v>69</v>
      </c>
      <c r="B181" s="5" t="s">
        <v>211</v>
      </c>
      <c r="C181" s="6" t="s">
        <v>212</v>
      </c>
      <c r="D181" s="9" t="s">
        <v>25</v>
      </c>
      <c r="E181" s="7">
        <v>94.71</v>
      </c>
      <c r="F181" s="8"/>
      <c r="G181" s="8">
        <f t="shared" ref="G181" si="35">E181*F181</f>
        <v>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outlineLevel="1" x14ac:dyDescent="0.25">
      <c r="A182" s="4"/>
      <c r="B182" s="5"/>
      <c r="C182" s="11" t="s">
        <v>213</v>
      </c>
      <c r="D182" s="42"/>
      <c r="E182" s="12">
        <v>94.71</v>
      </c>
      <c r="F182" s="8"/>
      <c r="G182" s="8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outlineLevel="1" x14ac:dyDescent="0.25">
      <c r="A183" s="4">
        <v>70</v>
      </c>
      <c r="B183" s="5" t="s">
        <v>214</v>
      </c>
      <c r="C183" s="6" t="s">
        <v>215</v>
      </c>
      <c r="D183" s="9" t="s">
        <v>25</v>
      </c>
      <c r="E183" s="7">
        <v>138.88</v>
      </c>
      <c r="F183" s="8"/>
      <c r="G183" s="8">
        <f t="shared" ref="G183" si="36">E183*F183</f>
        <v>0</v>
      </c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outlineLevel="1" x14ac:dyDescent="0.25">
      <c r="A184" s="4"/>
      <c r="B184" s="5"/>
      <c r="C184" s="11" t="s">
        <v>216</v>
      </c>
      <c r="D184" s="42"/>
      <c r="E184" s="12">
        <v>91.74</v>
      </c>
      <c r="F184" s="8"/>
      <c r="G184" s="8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outlineLevel="1" x14ac:dyDescent="0.25">
      <c r="A185" s="4"/>
      <c r="B185" s="5"/>
      <c r="C185" s="11" t="s">
        <v>217</v>
      </c>
      <c r="D185" s="42"/>
      <c r="E185" s="12">
        <v>47.14</v>
      </c>
      <c r="F185" s="8"/>
      <c r="G185" s="8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outlineLevel="1" x14ac:dyDescent="0.25">
      <c r="A186" s="4">
        <v>71</v>
      </c>
      <c r="B186" s="5" t="s">
        <v>218</v>
      </c>
      <c r="C186" s="6" t="s">
        <v>219</v>
      </c>
      <c r="D186" s="9" t="s">
        <v>25</v>
      </c>
      <c r="E186" s="7">
        <v>555.52</v>
      </c>
      <c r="F186" s="8"/>
      <c r="G186" s="8">
        <f t="shared" ref="G186" si="37">E186*F186</f>
        <v>0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outlineLevel="1" x14ac:dyDescent="0.25">
      <c r="A187" s="4"/>
      <c r="B187" s="5"/>
      <c r="C187" s="183" t="s">
        <v>762</v>
      </c>
      <c r="D187" s="42"/>
      <c r="E187" s="12">
        <v>555.52</v>
      </c>
      <c r="F187" s="8"/>
      <c r="G187" s="8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outlineLevel="1" x14ac:dyDescent="0.25">
      <c r="A188" s="4">
        <v>72</v>
      </c>
      <c r="B188" s="5" t="s">
        <v>220</v>
      </c>
      <c r="C188" s="6" t="s">
        <v>221</v>
      </c>
      <c r="D188" s="9" t="s">
        <v>25</v>
      </c>
      <c r="E188" s="7">
        <v>138.88</v>
      </c>
      <c r="F188" s="8"/>
      <c r="G188" s="8">
        <f t="shared" ref="G188" si="38">E188*F188</f>
        <v>0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x14ac:dyDescent="0.25">
      <c r="A189" s="13" t="s">
        <v>12</v>
      </c>
      <c r="B189" s="14" t="s">
        <v>222</v>
      </c>
      <c r="C189" s="15" t="s">
        <v>223</v>
      </c>
      <c r="D189" s="18"/>
      <c r="E189" s="16"/>
      <c r="F189" s="17"/>
      <c r="G189" s="17">
        <f>SUM(G190:G196)</f>
        <v>0</v>
      </c>
    </row>
    <row r="190" spans="1:30" outlineLevel="1" x14ac:dyDescent="0.25">
      <c r="A190" s="4">
        <v>73</v>
      </c>
      <c r="B190" s="5" t="s">
        <v>224</v>
      </c>
      <c r="C190" s="6" t="s">
        <v>225</v>
      </c>
      <c r="D190" s="9" t="s">
        <v>25</v>
      </c>
      <c r="E190" s="7">
        <v>162.15999999999997</v>
      </c>
      <c r="F190" s="8"/>
      <c r="G190" s="8">
        <f t="shared" ref="G190" si="39">E190*F190</f>
        <v>0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.75" customHeight="1" outlineLevel="1" x14ac:dyDescent="0.25">
      <c r="A191" s="4"/>
      <c r="B191" s="5"/>
      <c r="C191" s="11" t="s">
        <v>226</v>
      </c>
      <c r="D191" s="42"/>
      <c r="E191" s="12">
        <v>94.18</v>
      </c>
      <c r="F191" s="8"/>
      <c r="G191" s="8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outlineLevel="1" x14ac:dyDescent="0.25">
      <c r="A192" s="4"/>
      <c r="B192" s="5"/>
      <c r="C192" s="11" t="s">
        <v>227</v>
      </c>
      <c r="D192" s="42"/>
      <c r="E192" s="12">
        <v>67.98</v>
      </c>
      <c r="F192" s="8"/>
      <c r="G192" s="8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outlineLevel="1" x14ac:dyDescent="0.25">
      <c r="A193" s="4">
        <v>74</v>
      </c>
      <c r="B193" s="5" t="s">
        <v>228</v>
      </c>
      <c r="C193" s="6" t="s">
        <v>229</v>
      </c>
      <c r="D193" s="9" t="s">
        <v>26</v>
      </c>
      <c r="E193" s="7">
        <v>1</v>
      </c>
      <c r="F193" s="8"/>
      <c r="G193" s="8">
        <f t="shared" ref="G193:G195" si="40">E193*F193</f>
        <v>0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20" outlineLevel="1" x14ac:dyDescent="0.25">
      <c r="A194" s="4"/>
      <c r="B194" s="5" t="s">
        <v>720</v>
      </c>
      <c r="C194" s="6" t="s">
        <v>721</v>
      </c>
      <c r="D194" s="9" t="s">
        <v>400</v>
      </c>
      <c r="E194" s="7">
        <v>1</v>
      </c>
      <c r="F194" s="8"/>
      <c r="G194" s="8">
        <f t="shared" si="40"/>
        <v>0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outlineLevel="1" x14ac:dyDescent="0.25">
      <c r="A195" s="4"/>
      <c r="B195" s="5" t="s">
        <v>722</v>
      </c>
      <c r="C195" s="6" t="s">
        <v>723</v>
      </c>
      <c r="D195" s="9" t="s">
        <v>400</v>
      </c>
      <c r="E195" s="7">
        <v>1</v>
      </c>
      <c r="F195" s="8"/>
      <c r="G195" s="8">
        <f t="shared" si="40"/>
        <v>0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outlineLevel="1" x14ac:dyDescent="0.25">
      <c r="A196" s="4"/>
      <c r="B196" s="5" t="s">
        <v>837</v>
      </c>
      <c r="C196" s="6" t="s">
        <v>836</v>
      </c>
      <c r="D196" s="9" t="s">
        <v>26</v>
      </c>
      <c r="E196" s="7">
        <v>3</v>
      </c>
      <c r="F196" s="8"/>
      <c r="G196" s="8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x14ac:dyDescent="0.25">
      <c r="A197" s="13" t="s">
        <v>12</v>
      </c>
      <c r="B197" s="14" t="s">
        <v>230</v>
      </c>
      <c r="C197" s="15" t="s">
        <v>231</v>
      </c>
      <c r="D197" s="18"/>
      <c r="E197" s="16"/>
      <c r="F197" s="17"/>
      <c r="G197" s="17">
        <f>SUM(G198:G234)</f>
        <v>0</v>
      </c>
    </row>
    <row r="198" spans="1:30" outlineLevel="1" x14ac:dyDescent="0.25">
      <c r="A198" s="4">
        <v>75</v>
      </c>
      <c r="B198" s="5" t="s">
        <v>232</v>
      </c>
      <c r="C198" s="6" t="s">
        <v>233</v>
      </c>
      <c r="D198" s="9" t="s">
        <v>87</v>
      </c>
      <c r="E198" s="7">
        <v>9</v>
      </c>
      <c r="F198" s="8"/>
      <c r="G198" s="8">
        <f t="shared" ref="G198:G204" si="41">E198*F198</f>
        <v>0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outlineLevel="1" x14ac:dyDescent="0.25">
      <c r="A199" s="4">
        <v>76</v>
      </c>
      <c r="B199" s="5" t="s">
        <v>234</v>
      </c>
      <c r="C199" s="6" t="s">
        <v>235</v>
      </c>
      <c r="D199" s="9" t="s">
        <v>87</v>
      </c>
      <c r="E199" s="7">
        <v>10</v>
      </c>
      <c r="F199" s="8"/>
      <c r="G199" s="8">
        <f t="shared" si="41"/>
        <v>0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outlineLevel="1" x14ac:dyDescent="0.25">
      <c r="A200" s="4">
        <v>77</v>
      </c>
      <c r="B200" s="5" t="s">
        <v>236</v>
      </c>
      <c r="C200" s="6" t="s">
        <v>237</v>
      </c>
      <c r="D200" s="9" t="s">
        <v>25</v>
      </c>
      <c r="E200" s="7">
        <v>6.8765999999999998</v>
      </c>
      <c r="F200" s="8"/>
      <c r="G200" s="8">
        <f t="shared" si="41"/>
        <v>0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outlineLevel="1" x14ac:dyDescent="0.25">
      <c r="A201" s="4"/>
      <c r="B201" s="5"/>
      <c r="C201" s="11" t="s">
        <v>238</v>
      </c>
      <c r="D201" s="42"/>
      <c r="E201" s="12">
        <v>6.8765999999999998</v>
      </c>
      <c r="F201" s="8"/>
      <c r="G201" s="8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outlineLevel="1" x14ac:dyDescent="0.25">
      <c r="A202" s="4">
        <v>78</v>
      </c>
      <c r="B202" s="5" t="s">
        <v>239</v>
      </c>
      <c r="C202" s="6" t="s">
        <v>240</v>
      </c>
      <c r="D202" s="9" t="s">
        <v>25</v>
      </c>
      <c r="E202" s="7">
        <v>14.972</v>
      </c>
      <c r="F202" s="8"/>
      <c r="G202" s="8">
        <f t="shared" si="41"/>
        <v>0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outlineLevel="1" x14ac:dyDescent="0.25">
      <c r="A203" s="4"/>
      <c r="B203" s="5"/>
      <c r="C203" s="11" t="s">
        <v>241</v>
      </c>
      <c r="D203" s="42"/>
      <c r="E203" s="12">
        <v>14.972</v>
      </c>
      <c r="F203" s="8"/>
      <c r="G203" s="8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outlineLevel="1" x14ac:dyDescent="0.25">
      <c r="A204" s="4">
        <v>79</v>
      </c>
      <c r="B204" s="5" t="s">
        <v>242</v>
      </c>
      <c r="C204" s="6" t="s">
        <v>243</v>
      </c>
      <c r="D204" s="9" t="s">
        <v>17</v>
      </c>
      <c r="E204" s="7">
        <v>15.1832785</v>
      </c>
      <c r="F204" s="8"/>
      <c r="G204" s="8">
        <f t="shared" si="41"/>
        <v>0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outlineLevel="1" x14ac:dyDescent="0.25">
      <c r="A205" s="4"/>
      <c r="B205" s="5"/>
      <c r="C205" s="11" t="s">
        <v>244</v>
      </c>
      <c r="D205" s="42"/>
      <c r="E205" s="12">
        <v>8.4746799999999993</v>
      </c>
      <c r="F205" s="8"/>
      <c r="G205" s="8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outlineLevel="1" x14ac:dyDescent="0.25">
      <c r="A206" s="4"/>
      <c r="B206" s="5"/>
      <c r="C206" s="11" t="s">
        <v>245</v>
      </c>
      <c r="D206" s="42"/>
      <c r="E206" s="12">
        <v>3.2368000000000001</v>
      </c>
      <c r="F206" s="8"/>
      <c r="G206" s="8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outlineLevel="1" x14ac:dyDescent="0.25">
      <c r="A207" s="4"/>
      <c r="B207" s="5"/>
      <c r="C207" s="11" t="s">
        <v>246</v>
      </c>
      <c r="D207" s="42"/>
      <c r="E207" s="12">
        <v>0.57240000000000002</v>
      </c>
      <c r="F207" s="8"/>
      <c r="G207" s="8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outlineLevel="1" x14ac:dyDescent="0.25">
      <c r="A208" s="4"/>
      <c r="B208" s="5"/>
      <c r="C208" s="11" t="s">
        <v>247</v>
      </c>
      <c r="D208" s="42"/>
      <c r="E208" s="12">
        <v>0.6593985</v>
      </c>
      <c r="F208" s="8"/>
      <c r="G208" s="8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outlineLevel="1" x14ac:dyDescent="0.25">
      <c r="A209" s="4"/>
      <c r="B209" s="5"/>
      <c r="C209" s="11" t="s">
        <v>248</v>
      </c>
      <c r="D209" s="42"/>
      <c r="E209" s="12">
        <v>2</v>
      </c>
      <c r="F209" s="8"/>
      <c r="G209" s="8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outlineLevel="1" x14ac:dyDescent="0.25">
      <c r="A210" s="4"/>
      <c r="B210" s="5"/>
      <c r="C210" s="11" t="s">
        <v>249</v>
      </c>
      <c r="D210" s="42"/>
      <c r="E210" s="12">
        <v>0.24</v>
      </c>
      <c r="F210" s="8"/>
      <c r="G210" s="8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outlineLevel="1" x14ac:dyDescent="0.25">
      <c r="A211" s="4">
        <v>80</v>
      </c>
      <c r="B211" s="5" t="s">
        <v>250</v>
      </c>
      <c r="C211" s="6" t="s">
        <v>251</v>
      </c>
      <c r="D211" s="9" t="s">
        <v>25</v>
      </c>
      <c r="E211" s="7">
        <v>5.4846000000000004</v>
      </c>
      <c r="F211" s="8"/>
      <c r="G211" s="8">
        <f t="shared" ref="G211" si="42">E211*F211</f>
        <v>0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outlineLevel="1" x14ac:dyDescent="0.25">
      <c r="A212" s="4"/>
      <c r="B212" s="5"/>
      <c r="C212" s="11" t="s">
        <v>252</v>
      </c>
      <c r="D212" s="42"/>
      <c r="E212" s="12">
        <v>5.4846000000000004</v>
      </c>
      <c r="F212" s="8"/>
      <c r="G212" s="8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outlineLevel="1" x14ac:dyDescent="0.25">
      <c r="A213" s="4">
        <v>81</v>
      </c>
      <c r="B213" s="5" t="s">
        <v>253</v>
      </c>
      <c r="C213" s="6" t="s">
        <v>254</v>
      </c>
      <c r="D213" s="9" t="s">
        <v>25</v>
      </c>
      <c r="E213" s="7">
        <v>43.65</v>
      </c>
      <c r="F213" s="8"/>
      <c r="G213" s="8">
        <f t="shared" ref="G213" si="43">E213*F213</f>
        <v>0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outlineLevel="1" x14ac:dyDescent="0.25">
      <c r="A214" s="4"/>
      <c r="B214" s="5"/>
      <c r="C214" s="11" t="s">
        <v>255</v>
      </c>
      <c r="D214" s="42"/>
      <c r="E214" s="12">
        <v>43.65</v>
      </c>
      <c r="F214" s="8"/>
      <c r="G214" s="8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outlineLevel="1" x14ac:dyDescent="0.25">
      <c r="A215" s="4">
        <v>82</v>
      </c>
      <c r="B215" s="5" t="s">
        <v>256</v>
      </c>
      <c r="C215" s="6" t="s">
        <v>257</v>
      </c>
      <c r="D215" s="9" t="s">
        <v>17</v>
      </c>
      <c r="E215" s="7">
        <v>0.53283599999999998</v>
      </c>
      <c r="F215" s="8"/>
      <c r="G215" s="8">
        <f t="shared" ref="G215" si="44">E215*F215</f>
        <v>0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outlineLevel="1" x14ac:dyDescent="0.25">
      <c r="A216" s="4"/>
      <c r="B216" s="5"/>
      <c r="C216" s="11" t="s">
        <v>258</v>
      </c>
      <c r="D216" s="42"/>
      <c r="E216" s="12">
        <v>0.16133600000000001</v>
      </c>
      <c r="F216" s="8"/>
      <c r="G216" s="8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outlineLevel="1" x14ac:dyDescent="0.25">
      <c r="A217" s="4"/>
      <c r="B217" s="5"/>
      <c r="C217" s="11" t="s">
        <v>259</v>
      </c>
      <c r="D217" s="42"/>
      <c r="E217" s="12">
        <v>0.3715</v>
      </c>
      <c r="F217" s="8"/>
      <c r="G217" s="8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outlineLevel="1" x14ac:dyDescent="0.25">
      <c r="A218" s="4">
        <v>83</v>
      </c>
      <c r="B218" s="5" t="s">
        <v>260</v>
      </c>
      <c r="C218" s="6" t="s">
        <v>261</v>
      </c>
      <c r="D218" s="9" t="s">
        <v>17</v>
      </c>
      <c r="E218" s="7">
        <v>0.224</v>
      </c>
      <c r="F218" s="8"/>
      <c r="G218" s="8">
        <f t="shared" ref="G218" si="45">E218*F218</f>
        <v>0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outlineLevel="1" x14ac:dyDescent="0.25">
      <c r="A219" s="4"/>
      <c r="B219" s="5"/>
      <c r="C219" s="11" t="s">
        <v>262</v>
      </c>
      <c r="D219" s="42"/>
      <c r="E219" s="12">
        <v>0.224</v>
      </c>
      <c r="F219" s="8"/>
      <c r="G219" s="8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outlineLevel="1" x14ac:dyDescent="0.25">
      <c r="A220" s="4">
        <v>84</v>
      </c>
      <c r="B220" s="5" t="s">
        <v>263</v>
      </c>
      <c r="C220" s="6" t="s">
        <v>264</v>
      </c>
      <c r="D220" s="9" t="s">
        <v>17</v>
      </c>
      <c r="E220" s="7">
        <v>2.609</v>
      </c>
      <c r="F220" s="8"/>
      <c r="G220" s="8">
        <f t="shared" ref="G220" si="46">E220*F220</f>
        <v>0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outlineLevel="1" x14ac:dyDescent="0.25">
      <c r="A221" s="4"/>
      <c r="B221" s="5"/>
      <c r="C221" s="183" t="s">
        <v>763</v>
      </c>
      <c r="D221" s="42"/>
      <c r="E221" s="12">
        <v>2.6089000000000002</v>
      </c>
      <c r="F221" s="8"/>
      <c r="G221" s="8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outlineLevel="1" x14ac:dyDescent="0.25">
      <c r="A222" s="4">
        <v>85</v>
      </c>
      <c r="B222" s="5" t="s">
        <v>265</v>
      </c>
      <c r="C222" s="6" t="s">
        <v>266</v>
      </c>
      <c r="D222" s="9" t="s">
        <v>25</v>
      </c>
      <c r="E222" s="7">
        <v>18.020199999999999</v>
      </c>
      <c r="F222" s="8"/>
      <c r="G222" s="8">
        <f t="shared" ref="G222" si="47">E222*F222</f>
        <v>0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outlineLevel="1" x14ac:dyDescent="0.25">
      <c r="A223" s="4"/>
      <c r="B223" s="5"/>
      <c r="C223" s="11" t="s">
        <v>267</v>
      </c>
      <c r="D223" s="42"/>
      <c r="E223" s="12">
        <v>11.617000000000001</v>
      </c>
      <c r="F223" s="8"/>
      <c r="G223" s="8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outlineLevel="1" x14ac:dyDescent="0.25">
      <c r="A224" s="4"/>
      <c r="B224" s="5"/>
      <c r="C224" s="11" t="s">
        <v>268</v>
      </c>
      <c r="D224" s="42"/>
      <c r="E224" s="12">
        <v>6.4032</v>
      </c>
      <c r="F224" s="8"/>
      <c r="G224" s="8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outlineLevel="1" x14ac:dyDescent="0.25">
      <c r="A225" s="4">
        <v>86</v>
      </c>
      <c r="B225" s="5" t="s">
        <v>269</v>
      </c>
      <c r="C225" s="6" t="s">
        <v>270</v>
      </c>
      <c r="D225" s="9" t="s">
        <v>17</v>
      </c>
      <c r="E225" s="7">
        <v>1.9545999999999999</v>
      </c>
      <c r="F225" s="8"/>
      <c r="G225" s="8">
        <f t="shared" ref="G225" si="48">E225*F225</f>
        <v>0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20" outlineLevel="1" x14ac:dyDescent="0.25">
      <c r="A226" s="4"/>
      <c r="B226" s="5"/>
      <c r="C226" s="11" t="s">
        <v>271</v>
      </c>
      <c r="D226" s="42"/>
      <c r="E226" s="12">
        <v>1.02</v>
      </c>
      <c r="F226" s="8"/>
      <c r="G226" s="8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20" outlineLevel="1" x14ac:dyDescent="0.25">
      <c r="A227" s="4"/>
      <c r="B227" s="5"/>
      <c r="C227" s="11" t="s">
        <v>272</v>
      </c>
      <c r="D227" s="42"/>
      <c r="E227" s="12">
        <v>0.60240000000000005</v>
      </c>
      <c r="F227" s="8"/>
      <c r="G227" s="8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outlineLevel="1" x14ac:dyDescent="0.25">
      <c r="A228" s="4"/>
      <c r="B228" s="5"/>
      <c r="C228" s="11" t="s">
        <v>273</v>
      </c>
      <c r="D228" s="42"/>
      <c r="E228" s="12">
        <v>0.3322</v>
      </c>
      <c r="F228" s="8"/>
      <c r="G228" s="8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outlineLevel="1" x14ac:dyDescent="0.25">
      <c r="A229" s="4">
        <v>87</v>
      </c>
      <c r="B229" s="5" t="s">
        <v>274</v>
      </c>
      <c r="C229" s="6" t="s">
        <v>275</v>
      </c>
      <c r="D229" s="9" t="s">
        <v>24</v>
      </c>
      <c r="E229" s="7">
        <v>0.84314999999999996</v>
      </c>
      <c r="F229" s="8"/>
      <c r="G229" s="8">
        <f t="shared" ref="G229:G234" si="49">E229*F229</f>
        <v>0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outlineLevel="1" x14ac:dyDescent="0.25">
      <c r="A230" s="4"/>
      <c r="B230" s="5"/>
      <c r="C230" s="11" t="s">
        <v>276</v>
      </c>
      <c r="D230" s="42"/>
      <c r="E230" s="12">
        <v>0.84314999999999996</v>
      </c>
      <c r="F230" s="8"/>
      <c r="G230" s="8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outlineLevel="1" x14ac:dyDescent="0.25">
      <c r="A231" s="4"/>
      <c r="B231" s="5" t="s">
        <v>710</v>
      </c>
      <c r="C231" s="6" t="s">
        <v>711</v>
      </c>
      <c r="D231" s="9" t="s">
        <v>25</v>
      </c>
      <c r="E231" s="7">
        <v>27.3</v>
      </c>
      <c r="F231" s="8"/>
      <c r="G231" s="8">
        <f t="shared" si="49"/>
        <v>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15" customHeight="1" outlineLevel="1" x14ac:dyDescent="0.25">
      <c r="A232" s="4"/>
      <c r="B232" s="11" t="s">
        <v>713</v>
      </c>
      <c r="C232" s="11" t="s">
        <v>712</v>
      </c>
      <c r="D232" s="42"/>
      <c r="E232" s="12">
        <v>27.3</v>
      </c>
      <c r="F232" s="8"/>
      <c r="G232" s="8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outlineLevel="1" x14ac:dyDescent="0.25">
      <c r="A233" s="4"/>
      <c r="B233" s="5" t="s">
        <v>714</v>
      </c>
      <c r="C233" s="6" t="s">
        <v>715</v>
      </c>
      <c r="D233" s="9" t="s">
        <v>17</v>
      </c>
      <c r="E233" s="7">
        <v>1.02</v>
      </c>
      <c r="F233" s="8"/>
      <c r="G233" s="8">
        <f t="shared" si="49"/>
        <v>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outlineLevel="1" x14ac:dyDescent="0.25">
      <c r="A234" s="4"/>
      <c r="B234" s="5" t="s">
        <v>683</v>
      </c>
      <c r="C234" s="6" t="s">
        <v>716</v>
      </c>
      <c r="D234" s="9" t="s">
        <v>400</v>
      </c>
      <c r="E234" s="7">
        <v>1</v>
      </c>
      <c r="F234" s="8"/>
      <c r="G234" s="8">
        <f t="shared" si="49"/>
        <v>0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x14ac:dyDescent="0.25">
      <c r="A235" s="13" t="s">
        <v>12</v>
      </c>
      <c r="B235" s="14" t="s">
        <v>277</v>
      </c>
      <c r="C235" s="15" t="s">
        <v>278</v>
      </c>
      <c r="D235" s="18"/>
      <c r="E235" s="16"/>
      <c r="F235" s="17"/>
      <c r="G235" s="17">
        <f>SUM(G236:G256)</f>
        <v>0</v>
      </c>
    </row>
    <row r="236" spans="1:30" outlineLevel="1" x14ac:dyDescent="0.25">
      <c r="A236" s="4">
        <v>88</v>
      </c>
      <c r="B236" s="5" t="s">
        <v>279</v>
      </c>
      <c r="C236" s="6" t="s">
        <v>280</v>
      </c>
      <c r="D236" s="9" t="s">
        <v>25</v>
      </c>
      <c r="E236" s="7">
        <v>15.041499999999999</v>
      </c>
      <c r="F236" s="8"/>
      <c r="G236" s="8">
        <f t="shared" ref="G236" si="50">E236*F236</f>
        <v>0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outlineLevel="1" x14ac:dyDescent="0.25">
      <c r="A237" s="4"/>
      <c r="B237" s="5"/>
      <c r="C237" s="11" t="s">
        <v>281</v>
      </c>
      <c r="D237" s="42"/>
      <c r="E237" s="12">
        <v>10.824999999999999</v>
      </c>
      <c r="F237" s="8"/>
      <c r="G237" s="8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outlineLevel="1" x14ac:dyDescent="0.25">
      <c r="A238" s="4"/>
      <c r="B238" s="5"/>
      <c r="C238" s="11" t="s">
        <v>282</v>
      </c>
      <c r="D238" s="42"/>
      <c r="E238" s="12">
        <v>4.2164999999999999</v>
      </c>
      <c r="F238" s="8"/>
      <c r="G238" s="8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outlineLevel="1" x14ac:dyDescent="0.25">
      <c r="A239" s="4">
        <v>89</v>
      </c>
      <c r="B239" s="5" t="s">
        <v>283</v>
      </c>
      <c r="C239" s="6" t="s">
        <v>284</v>
      </c>
      <c r="D239" s="9" t="s">
        <v>25</v>
      </c>
      <c r="E239" s="7">
        <v>40.58</v>
      </c>
      <c r="F239" s="8"/>
      <c r="G239" s="8">
        <f t="shared" ref="G239" si="51">E239*F239</f>
        <v>0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outlineLevel="1" x14ac:dyDescent="0.25">
      <c r="A240" s="4"/>
      <c r="B240" s="5"/>
      <c r="C240" s="11" t="s">
        <v>285</v>
      </c>
      <c r="D240" s="42"/>
      <c r="E240" s="12">
        <v>40.58</v>
      </c>
      <c r="F240" s="8"/>
      <c r="G240" s="8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outlineLevel="1" x14ac:dyDescent="0.25">
      <c r="A241" s="4">
        <v>90</v>
      </c>
      <c r="B241" s="5" t="s">
        <v>286</v>
      </c>
      <c r="C241" s="6" t="s">
        <v>287</v>
      </c>
      <c r="D241" s="9" t="s">
        <v>25</v>
      </c>
      <c r="E241" s="7">
        <v>219.95650000000001</v>
      </c>
      <c r="F241" s="8"/>
      <c r="G241" s="8">
        <f t="shared" ref="G241" si="52">E241*F241</f>
        <v>0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outlineLevel="1" x14ac:dyDescent="0.25">
      <c r="A242" s="4"/>
      <c r="B242" s="5"/>
      <c r="C242" s="11" t="s">
        <v>288</v>
      </c>
      <c r="D242" s="42"/>
      <c r="E242" s="12">
        <v>80.534499999999994</v>
      </c>
      <c r="F242" s="8"/>
      <c r="G242" s="8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outlineLevel="1" x14ac:dyDescent="0.25">
      <c r="A243" s="4"/>
      <c r="B243" s="5"/>
      <c r="C243" s="11" t="s">
        <v>289</v>
      </c>
      <c r="D243" s="42"/>
      <c r="E243" s="12">
        <v>83.93</v>
      </c>
      <c r="F243" s="8"/>
      <c r="G243" s="8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outlineLevel="1" x14ac:dyDescent="0.25">
      <c r="A244" s="4"/>
      <c r="B244" s="5"/>
      <c r="C244" s="11" t="s">
        <v>290</v>
      </c>
      <c r="D244" s="42"/>
      <c r="E244" s="12">
        <v>55.491999999999997</v>
      </c>
      <c r="F244" s="8"/>
      <c r="G244" s="8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outlineLevel="1" x14ac:dyDescent="0.25">
      <c r="A245" s="4">
        <v>91</v>
      </c>
      <c r="B245" s="5" t="s">
        <v>291</v>
      </c>
      <c r="C245" s="6" t="s">
        <v>292</v>
      </c>
      <c r="D245" s="9" t="s">
        <v>25</v>
      </c>
      <c r="E245" s="7">
        <v>150.2902</v>
      </c>
      <c r="F245" s="8"/>
      <c r="G245" s="8">
        <f t="shared" ref="G245" si="53">E245*F245</f>
        <v>0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outlineLevel="1" x14ac:dyDescent="0.25">
      <c r="A246" s="4"/>
      <c r="B246" s="5"/>
      <c r="C246" s="11" t="s">
        <v>293</v>
      </c>
      <c r="D246" s="42"/>
      <c r="E246" s="12">
        <v>150.2902</v>
      </c>
      <c r="F246" s="8"/>
      <c r="G246" s="8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outlineLevel="1" x14ac:dyDescent="0.25">
      <c r="A247" s="4">
        <v>92</v>
      </c>
      <c r="B247" s="5" t="s">
        <v>294</v>
      </c>
      <c r="C247" s="6" t="s">
        <v>295</v>
      </c>
      <c r="D247" s="9" t="s">
        <v>24</v>
      </c>
      <c r="E247" s="7">
        <v>26</v>
      </c>
      <c r="F247" s="8"/>
      <c r="G247" s="8">
        <f t="shared" ref="G247" si="54">E247*F247</f>
        <v>0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outlineLevel="1" x14ac:dyDescent="0.25">
      <c r="A248" s="4"/>
      <c r="B248" s="5"/>
      <c r="C248" s="11">
        <v>26</v>
      </c>
      <c r="D248" s="42"/>
      <c r="E248" s="12">
        <v>26</v>
      </c>
      <c r="F248" s="8"/>
      <c r="G248" s="8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outlineLevel="1" x14ac:dyDescent="0.25">
      <c r="A249" s="4">
        <v>93</v>
      </c>
      <c r="B249" s="5" t="s">
        <v>296</v>
      </c>
      <c r="C249" s="6" t="s">
        <v>297</v>
      </c>
      <c r="D249" s="9" t="s">
        <v>24</v>
      </c>
      <c r="E249" s="7">
        <v>65</v>
      </c>
      <c r="F249" s="8"/>
      <c r="G249" s="8">
        <f t="shared" ref="G249" si="55">E249*F249</f>
        <v>0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outlineLevel="1" x14ac:dyDescent="0.25">
      <c r="A250" s="4"/>
      <c r="B250" s="5"/>
      <c r="C250" s="11">
        <v>65</v>
      </c>
      <c r="D250" s="42"/>
      <c r="E250" s="12">
        <v>65</v>
      </c>
      <c r="F250" s="8"/>
      <c r="G250" s="8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outlineLevel="1" x14ac:dyDescent="0.25">
      <c r="A251" s="4">
        <v>94</v>
      </c>
      <c r="B251" s="5" t="s">
        <v>298</v>
      </c>
      <c r="C251" s="6" t="s">
        <v>299</v>
      </c>
      <c r="D251" s="9" t="s">
        <v>24</v>
      </c>
      <c r="E251" s="7">
        <v>910</v>
      </c>
      <c r="F251" s="8"/>
      <c r="G251" s="8">
        <f t="shared" ref="G251" si="56">E251*F251</f>
        <v>0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outlineLevel="1" x14ac:dyDescent="0.25">
      <c r="A252" s="4"/>
      <c r="B252" s="5"/>
      <c r="C252" s="183" t="s">
        <v>764</v>
      </c>
      <c r="D252" s="42"/>
      <c r="E252" s="12">
        <v>910</v>
      </c>
      <c r="F252" s="8"/>
      <c r="G252" s="8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outlineLevel="1" x14ac:dyDescent="0.25">
      <c r="A253" s="4">
        <v>95</v>
      </c>
      <c r="B253" s="5" t="s">
        <v>300</v>
      </c>
      <c r="C253" s="6" t="s">
        <v>301</v>
      </c>
      <c r="D253" s="9" t="s">
        <v>24</v>
      </c>
      <c r="E253" s="7">
        <v>116</v>
      </c>
      <c r="F253" s="8"/>
      <c r="G253" s="8">
        <f t="shared" ref="G253" si="57">E253*F253</f>
        <v>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outlineLevel="1" x14ac:dyDescent="0.25">
      <c r="A254" s="4"/>
      <c r="B254" s="5"/>
      <c r="C254" s="11">
        <v>65</v>
      </c>
      <c r="D254" s="42"/>
      <c r="E254" s="12">
        <v>116</v>
      </c>
      <c r="F254" s="8"/>
      <c r="G254" s="8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outlineLevel="1" x14ac:dyDescent="0.25">
      <c r="A255" s="4">
        <v>97</v>
      </c>
      <c r="B255" s="5" t="s">
        <v>302</v>
      </c>
      <c r="C255" s="6" t="s">
        <v>303</v>
      </c>
      <c r="D255" s="9" t="s">
        <v>24</v>
      </c>
      <c r="E255" s="7">
        <v>116</v>
      </c>
      <c r="F255" s="8"/>
      <c r="G255" s="8">
        <f t="shared" ref="G255" si="58">E255*F255</f>
        <v>0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outlineLevel="1" x14ac:dyDescent="0.25">
      <c r="A256" s="4"/>
      <c r="B256" s="5"/>
      <c r="C256" s="11">
        <v>65</v>
      </c>
      <c r="D256" s="42"/>
      <c r="E256" s="12">
        <v>116</v>
      </c>
      <c r="F256" s="8"/>
      <c r="G256" s="8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x14ac:dyDescent="0.25">
      <c r="A257" s="13" t="s">
        <v>12</v>
      </c>
      <c r="B257" s="14" t="s">
        <v>30</v>
      </c>
      <c r="C257" s="15" t="s">
        <v>31</v>
      </c>
      <c r="D257" s="18"/>
      <c r="E257" s="16"/>
      <c r="F257" s="17"/>
      <c r="G257" s="17">
        <f>G258</f>
        <v>0</v>
      </c>
    </row>
    <row r="258" spans="1:30" outlineLevel="1" x14ac:dyDescent="0.25">
      <c r="A258" s="4">
        <v>98</v>
      </c>
      <c r="B258" s="5" t="s">
        <v>304</v>
      </c>
      <c r="C258" s="6" t="s">
        <v>305</v>
      </c>
      <c r="D258" s="9" t="s">
        <v>24</v>
      </c>
      <c r="E258" s="7">
        <v>164</v>
      </c>
      <c r="F258" s="8"/>
      <c r="G258" s="8">
        <f t="shared" ref="G258" si="59">E258*F258</f>
        <v>0</v>
      </c>
      <c r="H258" s="188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x14ac:dyDescent="0.25">
      <c r="A259" s="13" t="s">
        <v>12</v>
      </c>
      <c r="B259" s="14" t="s">
        <v>306</v>
      </c>
      <c r="C259" s="15" t="s">
        <v>307</v>
      </c>
      <c r="D259" s="18"/>
      <c r="E259" s="16"/>
      <c r="F259" s="17"/>
      <c r="G259" s="17">
        <f>SUM(G260:G280)</f>
        <v>0</v>
      </c>
    </row>
    <row r="260" spans="1:30" outlineLevel="1" x14ac:dyDescent="0.25">
      <c r="A260" s="4">
        <v>99</v>
      </c>
      <c r="B260" s="5" t="s">
        <v>308</v>
      </c>
      <c r="C260" s="6" t="s">
        <v>309</v>
      </c>
      <c r="D260" s="9" t="s">
        <v>25</v>
      </c>
      <c r="E260" s="7">
        <v>185.9</v>
      </c>
      <c r="F260" s="8"/>
      <c r="G260" s="8">
        <f t="shared" ref="G260" si="60">E260*F260</f>
        <v>0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outlineLevel="1" x14ac:dyDescent="0.25">
      <c r="A261" s="4"/>
      <c r="B261" s="5"/>
      <c r="C261" s="11" t="s">
        <v>310</v>
      </c>
      <c r="D261" s="42"/>
      <c r="E261" s="12">
        <v>68.260000000000005</v>
      </c>
      <c r="F261" s="8"/>
      <c r="G261" s="8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outlineLevel="1" x14ac:dyDescent="0.25">
      <c r="A262" s="4"/>
      <c r="B262" s="5"/>
      <c r="C262" s="11" t="s">
        <v>311</v>
      </c>
      <c r="D262" s="42"/>
      <c r="E262" s="12">
        <v>117.64</v>
      </c>
      <c r="F262" s="8"/>
      <c r="G262" s="8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outlineLevel="1" x14ac:dyDescent="0.25">
      <c r="A263" s="4">
        <v>100</v>
      </c>
      <c r="B263" s="5" t="s">
        <v>312</v>
      </c>
      <c r="C263" s="6" t="s">
        <v>313</v>
      </c>
      <c r="D263" s="9" t="s">
        <v>314</v>
      </c>
      <c r="E263" s="7">
        <v>47.898800000000001</v>
      </c>
      <c r="F263" s="8"/>
      <c r="G263" s="8">
        <f t="shared" ref="G263" si="61">E263*F263</f>
        <v>0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outlineLevel="1" x14ac:dyDescent="0.25">
      <c r="A264" s="4"/>
      <c r="B264" s="5"/>
      <c r="C264" s="11" t="s">
        <v>315</v>
      </c>
      <c r="D264" s="42"/>
      <c r="E264" s="12">
        <v>47.898800000000001</v>
      </c>
      <c r="F264" s="8"/>
      <c r="G264" s="8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outlineLevel="1" x14ac:dyDescent="0.25">
      <c r="A265" s="4">
        <v>101</v>
      </c>
      <c r="B265" s="5" t="s">
        <v>316</v>
      </c>
      <c r="C265" s="6" t="s">
        <v>317</v>
      </c>
      <c r="D265" s="9" t="s">
        <v>25</v>
      </c>
      <c r="E265" s="7">
        <v>53.594000000000001</v>
      </c>
      <c r="F265" s="8"/>
      <c r="G265" s="8">
        <f t="shared" ref="G265" si="62">E265*F265</f>
        <v>0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20" outlineLevel="1" x14ac:dyDescent="0.25">
      <c r="A266" s="4"/>
      <c r="B266" s="5"/>
      <c r="C266" s="11" t="s">
        <v>318</v>
      </c>
      <c r="D266" s="42"/>
      <c r="E266" s="12">
        <v>35.61</v>
      </c>
      <c r="F266" s="8"/>
      <c r="G266" s="8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20" outlineLevel="1" x14ac:dyDescent="0.25">
      <c r="A267" s="4"/>
      <c r="B267" s="5"/>
      <c r="C267" s="11" t="s">
        <v>319</v>
      </c>
      <c r="D267" s="42"/>
      <c r="E267" s="12">
        <v>17.984000000000002</v>
      </c>
      <c r="F267" s="8"/>
      <c r="G267" s="8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outlineLevel="1" x14ac:dyDescent="0.25">
      <c r="A268" s="4">
        <v>102</v>
      </c>
      <c r="B268" s="5" t="s">
        <v>320</v>
      </c>
      <c r="C268" s="6" t="s">
        <v>321</v>
      </c>
      <c r="D268" s="9" t="s">
        <v>25</v>
      </c>
      <c r="E268" s="7">
        <v>92.95</v>
      </c>
      <c r="F268" s="8"/>
      <c r="G268" s="8">
        <f t="shared" ref="G268" si="63">E268*F268</f>
        <v>0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outlineLevel="1" x14ac:dyDescent="0.25">
      <c r="A269" s="4"/>
      <c r="B269" s="5"/>
      <c r="C269" s="11" t="s">
        <v>322</v>
      </c>
      <c r="D269" s="42"/>
      <c r="E269" s="12">
        <v>34.130000000000003</v>
      </c>
      <c r="F269" s="8"/>
      <c r="G269" s="8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outlineLevel="1" x14ac:dyDescent="0.25">
      <c r="A270" s="4"/>
      <c r="B270" s="5"/>
      <c r="C270" s="11" t="s">
        <v>323</v>
      </c>
      <c r="D270" s="42"/>
      <c r="E270" s="12">
        <v>58.82</v>
      </c>
      <c r="F270" s="8"/>
      <c r="G270" s="8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outlineLevel="1" x14ac:dyDescent="0.25">
      <c r="A271" s="4">
        <v>103</v>
      </c>
      <c r="B271" s="5" t="s">
        <v>324</v>
      </c>
      <c r="C271" s="6" t="s">
        <v>325</v>
      </c>
      <c r="D271" s="9" t="s">
        <v>25</v>
      </c>
      <c r="E271" s="7">
        <v>26.797000000000001</v>
      </c>
      <c r="F271" s="8"/>
      <c r="G271" s="8">
        <f t="shared" ref="G271" si="64">E271*F271</f>
        <v>0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20" outlineLevel="1" x14ac:dyDescent="0.25">
      <c r="A272" s="4"/>
      <c r="B272" s="5"/>
      <c r="C272" s="11" t="s">
        <v>326</v>
      </c>
      <c r="D272" s="42"/>
      <c r="E272" s="12">
        <v>17.805</v>
      </c>
      <c r="F272" s="8"/>
      <c r="G272" s="8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20" outlineLevel="1" x14ac:dyDescent="0.25">
      <c r="A273" s="4"/>
      <c r="B273" s="5"/>
      <c r="C273" s="11" t="s">
        <v>327</v>
      </c>
      <c r="D273" s="42"/>
      <c r="E273" s="12">
        <v>8.9920000000000009</v>
      </c>
      <c r="F273" s="8"/>
      <c r="G273" s="8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20" outlineLevel="1" x14ac:dyDescent="0.25">
      <c r="A274" s="4">
        <v>104</v>
      </c>
      <c r="B274" s="5" t="s">
        <v>328</v>
      </c>
      <c r="C274" s="6" t="s">
        <v>765</v>
      </c>
      <c r="D274" s="9" t="s">
        <v>25</v>
      </c>
      <c r="E274" s="7">
        <v>137.70904999999999</v>
      </c>
      <c r="F274" s="8"/>
      <c r="G274" s="8">
        <f t="shared" ref="G274" si="65">E274*F274</f>
        <v>0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outlineLevel="1" x14ac:dyDescent="0.25">
      <c r="A275" s="4"/>
      <c r="B275" s="5"/>
      <c r="C275" s="11" t="s">
        <v>329</v>
      </c>
      <c r="D275" s="42"/>
      <c r="E275" s="12">
        <v>106.8925</v>
      </c>
      <c r="F275" s="8"/>
      <c r="G275" s="8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outlineLevel="1" x14ac:dyDescent="0.25">
      <c r="A276" s="4"/>
      <c r="B276" s="5"/>
      <c r="C276" s="11" t="s">
        <v>330</v>
      </c>
      <c r="D276" s="42"/>
      <c r="E276" s="12">
        <v>30.816549999999999</v>
      </c>
      <c r="F276" s="8"/>
      <c r="G276" s="8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20" outlineLevel="1" x14ac:dyDescent="0.25">
      <c r="A277" s="4">
        <v>105</v>
      </c>
      <c r="B277" s="5" t="s">
        <v>331</v>
      </c>
      <c r="C277" s="6" t="s">
        <v>766</v>
      </c>
      <c r="D277" s="9" t="s">
        <v>25</v>
      </c>
      <c r="E277" s="7">
        <v>46.92</v>
      </c>
      <c r="F277" s="8"/>
      <c r="G277" s="8">
        <f t="shared" ref="G277" si="66">E277*F277</f>
        <v>0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outlineLevel="1" x14ac:dyDescent="0.25">
      <c r="A278" s="4"/>
      <c r="B278" s="5"/>
      <c r="C278" s="11" t="s">
        <v>183</v>
      </c>
      <c r="D278" s="42"/>
      <c r="E278" s="12">
        <v>26.77</v>
      </c>
      <c r="F278" s="8"/>
      <c r="G278" s="8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outlineLevel="1" x14ac:dyDescent="0.25">
      <c r="A279" s="4"/>
      <c r="B279" s="5"/>
      <c r="C279" s="11" t="s">
        <v>332</v>
      </c>
      <c r="D279" s="42"/>
      <c r="E279" s="12">
        <v>20.149999999999999</v>
      </c>
      <c r="F279" s="8"/>
      <c r="G279" s="8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outlineLevel="1" x14ac:dyDescent="0.25">
      <c r="A280" s="4">
        <v>106</v>
      </c>
      <c r="B280" s="5" t="s">
        <v>333</v>
      </c>
      <c r="C280" s="6" t="s">
        <v>334</v>
      </c>
      <c r="D280" s="9" t="s">
        <v>335</v>
      </c>
      <c r="E280" s="7">
        <f>SUM(G260:G278)/100</f>
        <v>0</v>
      </c>
      <c r="F280" s="8"/>
      <c r="G280" s="8">
        <f t="shared" ref="G280" si="67">E280*F280</f>
        <v>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x14ac:dyDescent="0.25">
      <c r="A281" s="13" t="s">
        <v>12</v>
      </c>
      <c r="B281" s="14" t="s">
        <v>336</v>
      </c>
      <c r="C281" s="15" t="s">
        <v>337</v>
      </c>
      <c r="D281" s="18"/>
      <c r="E281" s="16"/>
      <c r="F281" s="17"/>
      <c r="G281" s="17">
        <f>SUM(G282:G310)</f>
        <v>0</v>
      </c>
    </row>
    <row r="282" spans="1:30" outlineLevel="1" x14ac:dyDescent="0.25">
      <c r="A282" s="4">
        <v>107</v>
      </c>
      <c r="B282" s="5" t="s">
        <v>338</v>
      </c>
      <c r="C282" s="6" t="s">
        <v>339</v>
      </c>
      <c r="D282" s="9" t="s">
        <v>25</v>
      </c>
      <c r="E282" s="7">
        <v>116.1</v>
      </c>
      <c r="F282" s="8"/>
      <c r="G282" s="8">
        <f t="shared" ref="G282" si="68">E282*F282</f>
        <v>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outlineLevel="1" x14ac:dyDescent="0.25">
      <c r="A283" s="4"/>
      <c r="B283" s="5"/>
      <c r="C283" s="11" t="s">
        <v>340</v>
      </c>
      <c r="D283" s="42"/>
      <c r="E283" s="12">
        <v>116.1</v>
      </c>
      <c r="F283" s="8"/>
      <c r="G283" s="8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outlineLevel="1" x14ac:dyDescent="0.25">
      <c r="A284" s="4">
        <v>108</v>
      </c>
      <c r="B284" s="5" t="s">
        <v>341</v>
      </c>
      <c r="C284" s="6" t="s">
        <v>342</v>
      </c>
      <c r="D284" s="9" t="s">
        <v>25</v>
      </c>
      <c r="E284" s="7">
        <v>151.41999999999999</v>
      </c>
      <c r="F284" s="8"/>
      <c r="G284" s="8">
        <f t="shared" ref="G284" si="69">E284*F284</f>
        <v>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outlineLevel="1" x14ac:dyDescent="0.25">
      <c r="A285" s="4"/>
      <c r="B285" s="5"/>
      <c r="C285" s="11" t="s">
        <v>322</v>
      </c>
      <c r="D285" s="42"/>
      <c r="E285" s="12">
        <v>34.130000000000003</v>
      </c>
      <c r="F285" s="8"/>
      <c r="G285" s="8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outlineLevel="1" x14ac:dyDescent="0.25">
      <c r="A286" s="4"/>
      <c r="B286" s="5"/>
      <c r="C286" s="11" t="s">
        <v>343</v>
      </c>
      <c r="D286" s="42"/>
      <c r="E286" s="12">
        <v>57.35</v>
      </c>
      <c r="F286" s="8"/>
      <c r="G286" s="8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outlineLevel="1" x14ac:dyDescent="0.25">
      <c r="A287" s="4"/>
      <c r="B287" s="5"/>
      <c r="C287" s="11" t="s">
        <v>344</v>
      </c>
      <c r="D287" s="42"/>
      <c r="E287" s="12">
        <v>59.94</v>
      </c>
      <c r="F287" s="8"/>
      <c r="G287" s="8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outlineLevel="1" x14ac:dyDescent="0.25">
      <c r="A288" s="4">
        <v>109</v>
      </c>
      <c r="B288" s="5" t="s">
        <v>345</v>
      </c>
      <c r="C288" s="6" t="s">
        <v>346</v>
      </c>
      <c r="D288" s="9" t="s">
        <v>25</v>
      </c>
      <c r="E288" s="7">
        <v>91.48</v>
      </c>
      <c r="F288" s="8"/>
      <c r="G288" s="8">
        <f t="shared" ref="G288" si="70">E288*F288</f>
        <v>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outlineLevel="1" x14ac:dyDescent="0.25">
      <c r="A289" s="4"/>
      <c r="B289" s="5"/>
      <c r="C289" s="11" t="s">
        <v>322</v>
      </c>
      <c r="D289" s="42"/>
      <c r="E289" s="12">
        <v>34.130000000000003</v>
      </c>
      <c r="F289" s="8"/>
      <c r="G289" s="8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outlineLevel="1" x14ac:dyDescent="0.25">
      <c r="A290" s="4"/>
      <c r="B290" s="5"/>
      <c r="C290" s="11" t="s">
        <v>343</v>
      </c>
      <c r="D290" s="42"/>
      <c r="E290" s="12">
        <v>57.35</v>
      </c>
      <c r="F290" s="8"/>
      <c r="G290" s="8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outlineLevel="1" x14ac:dyDescent="0.25">
      <c r="A291" s="4">
        <v>110</v>
      </c>
      <c r="B291" s="5" t="s">
        <v>347</v>
      </c>
      <c r="C291" s="6" t="s">
        <v>348</v>
      </c>
      <c r="D291" s="9" t="s">
        <v>25</v>
      </c>
      <c r="E291" s="7">
        <v>59.94</v>
      </c>
      <c r="F291" s="8"/>
      <c r="G291" s="8">
        <f t="shared" ref="G291" si="71">E291*F291</f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outlineLevel="1" x14ac:dyDescent="0.25">
      <c r="A292" s="4"/>
      <c r="B292" s="5"/>
      <c r="C292" s="11" t="s">
        <v>344</v>
      </c>
      <c r="D292" s="42"/>
      <c r="E292" s="12">
        <v>59.94</v>
      </c>
      <c r="F292" s="8"/>
      <c r="G292" s="8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outlineLevel="1" x14ac:dyDescent="0.25">
      <c r="A293" s="4">
        <v>111</v>
      </c>
      <c r="B293" s="5" t="s">
        <v>349</v>
      </c>
      <c r="C293" s="6" t="s">
        <v>350</v>
      </c>
      <c r="D293" s="9" t="s">
        <v>25</v>
      </c>
      <c r="E293" s="7">
        <v>166.56200000000001</v>
      </c>
      <c r="F293" s="8"/>
      <c r="G293" s="8">
        <f t="shared" ref="G293" si="72">E293*F293</f>
        <v>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outlineLevel="1" x14ac:dyDescent="0.25">
      <c r="A294" s="4"/>
      <c r="B294" s="5"/>
      <c r="C294" s="11" t="s">
        <v>351</v>
      </c>
      <c r="D294" s="42"/>
      <c r="E294" s="12">
        <v>37.542999999999999</v>
      </c>
      <c r="F294" s="8"/>
      <c r="G294" s="8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outlineLevel="1" x14ac:dyDescent="0.25">
      <c r="A295" s="4"/>
      <c r="B295" s="5"/>
      <c r="C295" s="11" t="s">
        <v>352</v>
      </c>
      <c r="D295" s="42"/>
      <c r="E295" s="12">
        <v>63.085000000000001</v>
      </c>
      <c r="F295" s="8"/>
      <c r="G295" s="8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outlineLevel="1" x14ac:dyDescent="0.25">
      <c r="A296" s="4"/>
      <c r="B296" s="5"/>
      <c r="C296" s="11" t="s">
        <v>353</v>
      </c>
      <c r="D296" s="42"/>
      <c r="E296" s="12">
        <v>65.933999999999997</v>
      </c>
      <c r="F296" s="8"/>
      <c r="G296" s="8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outlineLevel="1" x14ac:dyDescent="0.25">
      <c r="A297" s="4">
        <v>112</v>
      </c>
      <c r="B297" s="5" t="s">
        <v>354</v>
      </c>
      <c r="C297" s="6" t="s">
        <v>355</v>
      </c>
      <c r="D297" s="9" t="s">
        <v>25</v>
      </c>
      <c r="E297" s="7">
        <v>55.536000000000001</v>
      </c>
      <c r="F297" s="8"/>
      <c r="G297" s="8">
        <f t="shared" ref="G297" si="73">E297*F297</f>
        <v>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s="195" customFormat="1" outlineLevel="1" x14ac:dyDescent="0.25">
      <c r="A298" s="189"/>
      <c r="B298" s="196" t="s">
        <v>685</v>
      </c>
      <c r="C298" s="196" t="s">
        <v>838</v>
      </c>
      <c r="D298" s="192"/>
      <c r="E298" s="193">
        <v>46.991999999999997</v>
      </c>
      <c r="F298" s="194"/>
      <c r="G298" s="194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</row>
    <row r="299" spans="1:30" outlineLevel="1" x14ac:dyDescent="0.25">
      <c r="A299" s="4">
        <v>113</v>
      </c>
      <c r="B299" s="5" t="s">
        <v>357</v>
      </c>
      <c r="C299" s="6" t="s">
        <v>358</v>
      </c>
      <c r="D299" s="9" t="s">
        <v>25</v>
      </c>
      <c r="E299" s="7">
        <v>46.991999999999997</v>
      </c>
      <c r="F299" s="8"/>
      <c r="G299" s="8">
        <f t="shared" ref="G299" si="74">E299*F299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outlineLevel="1" x14ac:dyDescent="0.25">
      <c r="A300" s="4"/>
      <c r="B300" s="5"/>
      <c r="C300" s="11" t="s">
        <v>356</v>
      </c>
      <c r="D300" s="42"/>
      <c r="E300" s="12">
        <v>46.991999999999997</v>
      </c>
      <c r="F300" s="8"/>
      <c r="G300" s="8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outlineLevel="1" x14ac:dyDescent="0.25">
      <c r="A301" s="4">
        <v>114</v>
      </c>
      <c r="B301" s="5" t="s">
        <v>359</v>
      </c>
      <c r="C301" s="6" t="s">
        <v>360</v>
      </c>
      <c r="D301" s="9" t="s">
        <v>25</v>
      </c>
      <c r="E301" s="7">
        <v>46.991999999999997</v>
      </c>
      <c r="F301" s="8"/>
      <c r="G301" s="8">
        <f t="shared" ref="G301" si="75">E301*F301</f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outlineLevel="1" x14ac:dyDescent="0.25">
      <c r="A302" s="4"/>
      <c r="B302" s="5"/>
      <c r="C302" s="11" t="s">
        <v>361</v>
      </c>
      <c r="D302" s="42"/>
      <c r="E302" s="12">
        <v>46.991999999999997</v>
      </c>
      <c r="F302" s="8"/>
      <c r="G302" s="8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20" outlineLevel="1" x14ac:dyDescent="0.25">
      <c r="A303" s="4">
        <v>115</v>
      </c>
      <c r="B303" s="5" t="s">
        <v>362</v>
      </c>
      <c r="C303" s="6" t="s">
        <v>767</v>
      </c>
      <c r="D303" s="9" t="s">
        <v>25</v>
      </c>
      <c r="E303" s="7">
        <v>154.429</v>
      </c>
      <c r="F303" s="8"/>
      <c r="G303" s="8">
        <f t="shared" ref="G303" si="76">E303*F303</f>
        <v>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outlineLevel="1" x14ac:dyDescent="0.25">
      <c r="A304" s="4"/>
      <c r="B304" s="5"/>
      <c r="C304" s="11" t="s">
        <v>363</v>
      </c>
      <c r="D304" s="42"/>
      <c r="E304" s="12">
        <v>154.429</v>
      </c>
      <c r="F304" s="8"/>
      <c r="G304" s="8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20" outlineLevel="1" x14ac:dyDescent="0.25">
      <c r="A305" s="4">
        <v>116</v>
      </c>
      <c r="B305" s="5" t="s">
        <v>364</v>
      </c>
      <c r="C305" s="6" t="s">
        <v>365</v>
      </c>
      <c r="D305" s="9" t="s">
        <v>25</v>
      </c>
      <c r="E305" s="7">
        <v>140.38999999999999</v>
      </c>
      <c r="F305" s="8"/>
      <c r="G305" s="8">
        <f t="shared" ref="G305" si="77">E305*F305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outlineLevel="1" x14ac:dyDescent="0.25">
      <c r="A306" s="4"/>
      <c r="B306" s="5"/>
      <c r="C306" s="11" t="s">
        <v>366</v>
      </c>
      <c r="D306" s="42"/>
      <c r="E306" s="12">
        <v>140.38999999999999</v>
      </c>
      <c r="F306" s="8"/>
      <c r="G306" s="8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20" outlineLevel="1" x14ac:dyDescent="0.25">
      <c r="A307" s="4">
        <v>117</v>
      </c>
      <c r="B307" s="5" t="s">
        <v>367</v>
      </c>
      <c r="C307" s="6" t="s">
        <v>768</v>
      </c>
      <c r="D307" s="9" t="s">
        <v>25</v>
      </c>
      <c r="E307" s="7">
        <v>30.8</v>
      </c>
      <c r="F307" s="8"/>
      <c r="G307" s="8">
        <f t="shared" ref="G307" si="78">E307*F307</f>
        <v>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outlineLevel="1" x14ac:dyDescent="0.25">
      <c r="A308" s="4"/>
      <c r="B308" s="5"/>
      <c r="C308" s="11" t="s">
        <v>769</v>
      </c>
      <c r="D308" s="42"/>
      <c r="E308" s="12">
        <v>30.8</v>
      </c>
      <c r="F308" s="8"/>
      <c r="G308" s="8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outlineLevel="1" x14ac:dyDescent="0.25">
      <c r="A309" s="4">
        <v>118</v>
      </c>
      <c r="B309" s="5" t="s">
        <v>368</v>
      </c>
      <c r="C309" s="6" t="s">
        <v>369</v>
      </c>
      <c r="D309" s="9" t="s">
        <v>25</v>
      </c>
      <c r="E309" s="7">
        <v>154.429</v>
      </c>
      <c r="F309" s="8"/>
      <c r="G309" s="8">
        <f t="shared" ref="G309:G318" si="79">E309*F309</f>
        <v>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outlineLevel="1" x14ac:dyDescent="0.25">
      <c r="A310" s="4">
        <v>119</v>
      </c>
      <c r="B310" s="5" t="s">
        <v>370</v>
      </c>
      <c r="C310" s="6" t="s">
        <v>371</v>
      </c>
      <c r="D310" s="9" t="s">
        <v>335</v>
      </c>
      <c r="E310" s="7">
        <f>SUM(G282:G309)/100</f>
        <v>0</v>
      </c>
      <c r="F310" s="8"/>
      <c r="G310" s="8">
        <f t="shared" si="79"/>
        <v>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x14ac:dyDescent="0.25">
      <c r="A311" s="13" t="s">
        <v>12</v>
      </c>
      <c r="B311" s="184">
        <v>7211</v>
      </c>
      <c r="C311" s="15" t="s">
        <v>695</v>
      </c>
      <c r="D311" s="18"/>
      <c r="E311" s="16"/>
      <c r="F311" s="17"/>
      <c r="G311" s="17">
        <f>G312</f>
        <v>0</v>
      </c>
    </row>
    <row r="312" spans="1:30" outlineLevel="1" x14ac:dyDescent="0.25">
      <c r="A312" s="4"/>
      <c r="B312" s="5" t="s">
        <v>705</v>
      </c>
      <c r="C312" s="6" t="s">
        <v>695</v>
      </c>
      <c r="D312" s="9" t="s">
        <v>400</v>
      </c>
      <c r="E312" s="7">
        <v>1</v>
      </c>
      <c r="F312" s="8"/>
      <c r="G312" s="8">
        <f t="shared" si="79"/>
        <v>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x14ac:dyDescent="0.25">
      <c r="A313" s="13" t="s">
        <v>12</v>
      </c>
      <c r="B313" s="184">
        <v>7212</v>
      </c>
      <c r="C313" s="15" t="s">
        <v>696</v>
      </c>
      <c r="D313" s="18"/>
      <c r="E313" s="16"/>
      <c r="F313" s="17"/>
      <c r="G313" s="17">
        <f>G314</f>
        <v>0</v>
      </c>
    </row>
    <row r="314" spans="1:30" outlineLevel="1" x14ac:dyDescent="0.25">
      <c r="A314" s="4"/>
      <c r="B314" s="185" t="s">
        <v>704</v>
      </c>
      <c r="C314" s="6" t="s">
        <v>696</v>
      </c>
      <c r="D314" s="9" t="s">
        <v>400</v>
      </c>
      <c r="E314" s="7">
        <v>1</v>
      </c>
      <c r="F314" s="8"/>
      <c r="G314" s="8">
        <f t="shared" si="79"/>
        <v>0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x14ac:dyDescent="0.25">
      <c r="A315" s="13" t="s">
        <v>12</v>
      </c>
      <c r="B315" s="184">
        <v>827</v>
      </c>
      <c r="C315" s="15" t="s">
        <v>697</v>
      </c>
      <c r="D315" s="18"/>
      <c r="E315" s="16"/>
      <c r="F315" s="17"/>
      <c r="G315" s="17">
        <f>G316</f>
        <v>0</v>
      </c>
    </row>
    <row r="316" spans="1:30" outlineLevel="1" x14ac:dyDescent="0.25">
      <c r="A316" s="4"/>
      <c r="B316" s="185" t="s">
        <v>703</v>
      </c>
      <c r="C316" s="6" t="s">
        <v>697</v>
      </c>
      <c r="D316" s="9" t="s">
        <v>400</v>
      </c>
      <c r="E316" s="7">
        <v>1</v>
      </c>
      <c r="F316" s="8"/>
      <c r="G316" s="8">
        <f t="shared" si="79"/>
        <v>0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x14ac:dyDescent="0.25">
      <c r="A317" s="13" t="s">
        <v>12</v>
      </c>
      <c r="B317" s="184">
        <v>731</v>
      </c>
      <c r="C317" s="15" t="s">
        <v>698</v>
      </c>
      <c r="D317" s="18" t="s">
        <v>400</v>
      </c>
      <c r="E317" s="16"/>
      <c r="F317" s="17"/>
      <c r="G317" s="17">
        <f>G318</f>
        <v>0</v>
      </c>
    </row>
    <row r="318" spans="1:30" ht="20" outlineLevel="1" x14ac:dyDescent="0.25">
      <c r="A318" s="4"/>
      <c r="B318" s="185" t="s">
        <v>700</v>
      </c>
      <c r="C318" s="6" t="s">
        <v>699</v>
      </c>
      <c r="D318" s="9" t="s">
        <v>400</v>
      </c>
      <c r="E318" s="7">
        <v>1</v>
      </c>
      <c r="F318" s="8"/>
      <c r="G318" s="8">
        <f t="shared" si="79"/>
        <v>0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x14ac:dyDescent="0.25">
      <c r="A319" s="13" t="s">
        <v>12</v>
      </c>
      <c r="B319" s="14" t="s">
        <v>372</v>
      </c>
      <c r="C319" s="15" t="s">
        <v>373</v>
      </c>
      <c r="D319" s="18"/>
      <c r="E319" s="16"/>
      <c r="F319" s="17"/>
      <c r="G319" s="17">
        <f>SUM(G320:G366)</f>
        <v>0</v>
      </c>
    </row>
    <row r="320" spans="1:30" outlineLevel="1" x14ac:dyDescent="0.25">
      <c r="A320" s="4">
        <v>120</v>
      </c>
      <c r="B320" s="5" t="s">
        <v>374</v>
      </c>
      <c r="C320" s="6" t="s">
        <v>375</v>
      </c>
      <c r="D320" s="9" t="s">
        <v>29</v>
      </c>
      <c r="E320" s="7">
        <v>46</v>
      </c>
      <c r="F320" s="8"/>
      <c r="G320" s="8">
        <f t="shared" ref="G320" si="80">E320*F320</f>
        <v>0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outlineLevel="1" x14ac:dyDescent="0.25">
      <c r="A321" s="4"/>
      <c r="B321" s="5"/>
      <c r="C321" s="11" t="s">
        <v>376</v>
      </c>
      <c r="D321" s="42"/>
      <c r="E321" s="12">
        <v>7</v>
      </c>
      <c r="F321" s="8"/>
      <c r="G321" s="8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outlineLevel="1" x14ac:dyDescent="0.25">
      <c r="A322" s="4"/>
      <c r="B322" s="5"/>
      <c r="C322" s="11" t="s">
        <v>377</v>
      </c>
      <c r="D322" s="42"/>
      <c r="E322" s="12">
        <v>39</v>
      </c>
      <c r="F322" s="8"/>
      <c r="G322" s="8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outlineLevel="1" x14ac:dyDescent="0.25">
      <c r="A323" s="4">
        <v>121</v>
      </c>
      <c r="B323" s="5" t="s">
        <v>378</v>
      </c>
      <c r="C323" s="6" t="s">
        <v>379</v>
      </c>
      <c r="D323" s="9" t="s">
        <v>25</v>
      </c>
      <c r="E323" s="7">
        <v>182.15</v>
      </c>
      <c r="F323" s="8"/>
      <c r="G323" s="8">
        <f t="shared" ref="G323" si="81">E323*F323</f>
        <v>0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outlineLevel="1" x14ac:dyDescent="0.25">
      <c r="A324" s="4"/>
      <c r="B324" s="5"/>
      <c r="C324" s="11" t="s">
        <v>380</v>
      </c>
      <c r="D324" s="42"/>
      <c r="E324" s="12">
        <v>140.38999999999999</v>
      </c>
      <c r="F324" s="8"/>
      <c r="G324" s="8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outlineLevel="1" x14ac:dyDescent="0.25">
      <c r="A325" s="4"/>
      <c r="B325" s="5"/>
      <c r="C325" s="11" t="s">
        <v>381</v>
      </c>
      <c r="D325" s="42"/>
      <c r="E325" s="12">
        <v>41.76</v>
      </c>
      <c r="F325" s="8"/>
      <c r="G325" s="8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outlineLevel="1" x14ac:dyDescent="0.25">
      <c r="A326" s="4">
        <v>122</v>
      </c>
      <c r="B326" s="5" t="s">
        <v>382</v>
      </c>
      <c r="C326" s="6" t="s">
        <v>383</v>
      </c>
      <c r="D326" s="9" t="s">
        <v>17</v>
      </c>
      <c r="E326" s="7">
        <v>1.2549459999999999</v>
      </c>
      <c r="F326" s="8"/>
      <c r="G326" s="8">
        <f t="shared" ref="G326" si="82">E326*F326</f>
        <v>0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outlineLevel="1" x14ac:dyDescent="0.25">
      <c r="A327" s="4"/>
      <c r="B327" s="5"/>
      <c r="C327" s="11" t="s">
        <v>384</v>
      </c>
      <c r="D327" s="42"/>
      <c r="E327" s="12">
        <v>0.24640000000000001</v>
      </c>
      <c r="F327" s="8"/>
      <c r="G327" s="8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outlineLevel="1" x14ac:dyDescent="0.25">
      <c r="A328" s="4"/>
      <c r="B328" s="5"/>
      <c r="C328" s="11" t="s">
        <v>385</v>
      </c>
      <c r="D328" s="42"/>
      <c r="E328" s="12">
        <v>0.54912000000000005</v>
      </c>
      <c r="F328" s="8"/>
      <c r="G328" s="8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outlineLevel="1" x14ac:dyDescent="0.25">
      <c r="A329" s="4"/>
      <c r="B329" s="5"/>
      <c r="C329" s="11" t="s">
        <v>386</v>
      </c>
      <c r="D329" s="42"/>
      <c r="E329" s="12">
        <v>0.35804999999999998</v>
      </c>
      <c r="F329" s="8"/>
      <c r="G329" s="8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outlineLevel="1" x14ac:dyDescent="0.25">
      <c r="A330" s="4"/>
      <c r="B330" s="5"/>
      <c r="C330" s="11" t="s">
        <v>387</v>
      </c>
      <c r="D330" s="42"/>
      <c r="E330" s="12">
        <v>0.10137599999999999</v>
      </c>
      <c r="F330" s="8"/>
      <c r="G330" s="8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outlineLevel="1" x14ac:dyDescent="0.25">
      <c r="A331" s="4">
        <v>123</v>
      </c>
      <c r="B331" s="5" t="s">
        <v>388</v>
      </c>
      <c r="C331" s="6" t="s">
        <v>389</v>
      </c>
      <c r="D331" s="9" t="s">
        <v>17</v>
      </c>
      <c r="E331" s="7">
        <v>1.2549459999999999</v>
      </c>
      <c r="F331" s="8"/>
      <c r="G331" s="8">
        <f t="shared" ref="G331" si="83">E331*F331</f>
        <v>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outlineLevel="1" x14ac:dyDescent="0.25">
      <c r="A332" s="4"/>
      <c r="B332" s="5"/>
      <c r="C332" s="11" t="s">
        <v>384</v>
      </c>
      <c r="D332" s="42"/>
      <c r="E332" s="12">
        <v>0.24640000000000001</v>
      </c>
      <c r="F332" s="8"/>
      <c r="G332" s="8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outlineLevel="1" x14ac:dyDescent="0.25">
      <c r="A333" s="4"/>
      <c r="B333" s="5"/>
      <c r="C333" s="11" t="s">
        <v>385</v>
      </c>
      <c r="D333" s="42"/>
      <c r="E333" s="12">
        <v>0.54912000000000005</v>
      </c>
      <c r="F333" s="8"/>
      <c r="G333" s="8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outlineLevel="1" x14ac:dyDescent="0.25">
      <c r="A334" s="4"/>
      <c r="B334" s="5"/>
      <c r="C334" s="11" t="s">
        <v>386</v>
      </c>
      <c r="D334" s="42"/>
      <c r="E334" s="12">
        <v>0.35804999999999998</v>
      </c>
      <c r="F334" s="8"/>
      <c r="G334" s="8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outlineLevel="1" x14ac:dyDescent="0.25">
      <c r="A335" s="4"/>
      <c r="B335" s="5"/>
      <c r="C335" s="11" t="s">
        <v>387</v>
      </c>
      <c r="D335" s="42"/>
      <c r="E335" s="12">
        <v>0.10137599999999999</v>
      </c>
      <c r="F335" s="8"/>
      <c r="G335" s="8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20" outlineLevel="1" x14ac:dyDescent="0.25">
      <c r="A336" s="4">
        <v>124</v>
      </c>
      <c r="B336" s="5" t="s">
        <v>390</v>
      </c>
      <c r="C336" s="6" t="s">
        <v>391</v>
      </c>
      <c r="D336" s="9" t="s">
        <v>25</v>
      </c>
      <c r="E336" s="7">
        <v>140.38640000000001</v>
      </c>
      <c r="F336" s="8"/>
      <c r="G336" s="8">
        <f t="shared" ref="G336" si="84">E336*F336</f>
        <v>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outlineLevel="1" x14ac:dyDescent="0.25">
      <c r="A337" s="4"/>
      <c r="B337" s="5"/>
      <c r="C337" s="11" t="s">
        <v>392</v>
      </c>
      <c r="D337" s="42"/>
      <c r="E337" s="12">
        <v>136.44800000000001</v>
      </c>
      <c r="F337" s="8"/>
      <c r="G337" s="8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outlineLevel="1" x14ac:dyDescent="0.25">
      <c r="A338" s="4"/>
      <c r="B338" s="5"/>
      <c r="C338" s="11" t="s">
        <v>393</v>
      </c>
      <c r="D338" s="42"/>
      <c r="E338" s="12">
        <v>9.2268000000000008</v>
      </c>
      <c r="F338" s="8"/>
      <c r="G338" s="8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outlineLevel="1" x14ac:dyDescent="0.25">
      <c r="A339" s="4"/>
      <c r="B339" s="5"/>
      <c r="C339" s="11" t="s">
        <v>394</v>
      </c>
      <c r="D339" s="42"/>
      <c r="E339" s="12">
        <v>-5.2884000000000002</v>
      </c>
      <c r="F339" s="8"/>
      <c r="G339" s="8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20" outlineLevel="1" x14ac:dyDescent="0.25">
      <c r="A340" s="4">
        <v>125</v>
      </c>
      <c r="B340" s="5" t="s">
        <v>395</v>
      </c>
      <c r="C340" s="6" t="s">
        <v>396</v>
      </c>
      <c r="D340" s="9" t="s">
        <v>25</v>
      </c>
      <c r="E340" s="7">
        <v>45.936</v>
      </c>
      <c r="F340" s="8"/>
      <c r="G340" s="8">
        <f t="shared" ref="G340" si="85">E340*F340</f>
        <v>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outlineLevel="1" x14ac:dyDescent="0.25">
      <c r="A341" s="4"/>
      <c r="B341" s="5"/>
      <c r="C341" s="11" t="s">
        <v>397</v>
      </c>
      <c r="D341" s="42"/>
      <c r="E341" s="12">
        <v>45.936</v>
      </c>
      <c r="F341" s="8"/>
      <c r="G341" s="8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outlineLevel="1" x14ac:dyDescent="0.25">
      <c r="A342" s="4">
        <v>126</v>
      </c>
      <c r="B342" s="5" t="s">
        <v>398</v>
      </c>
      <c r="C342" s="6" t="s">
        <v>399</v>
      </c>
      <c r="D342" s="9" t="s">
        <v>400</v>
      </c>
      <c r="E342" s="7">
        <v>1</v>
      </c>
      <c r="F342" s="8"/>
      <c r="G342" s="8">
        <f t="shared" ref="G342:G343" si="86">E342*F342</f>
        <v>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outlineLevel="1" x14ac:dyDescent="0.25">
      <c r="A343" s="4">
        <v>127</v>
      </c>
      <c r="B343" s="5" t="s">
        <v>401</v>
      </c>
      <c r="C343" s="6" t="s">
        <v>402</v>
      </c>
      <c r="D343" s="9" t="s">
        <v>25</v>
      </c>
      <c r="E343" s="7">
        <v>118.82</v>
      </c>
      <c r="F343" s="8"/>
      <c r="G343" s="8">
        <f t="shared" si="86"/>
        <v>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outlineLevel="1" x14ac:dyDescent="0.25">
      <c r="A344" s="4"/>
      <c r="B344" s="5"/>
      <c r="C344" s="11" t="s">
        <v>403</v>
      </c>
      <c r="D344" s="42"/>
      <c r="E344" s="12">
        <v>118.82</v>
      </c>
      <c r="F344" s="8"/>
      <c r="G344" s="8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20" outlineLevel="1" x14ac:dyDescent="0.25">
      <c r="A345" s="4">
        <v>128</v>
      </c>
      <c r="B345" s="5" t="s">
        <v>404</v>
      </c>
      <c r="C345" s="6" t="s">
        <v>793</v>
      </c>
      <c r="D345" s="9" t="s">
        <v>17</v>
      </c>
      <c r="E345" s="7">
        <v>1.59</v>
      </c>
      <c r="F345" s="8"/>
      <c r="G345" s="8">
        <f t="shared" ref="G345" si="87">E345*F345</f>
        <v>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outlineLevel="1" x14ac:dyDescent="0.25">
      <c r="A346" s="4"/>
      <c r="B346" s="11" t="s">
        <v>770</v>
      </c>
      <c r="C346" s="183" t="s">
        <v>771</v>
      </c>
      <c r="D346" s="42"/>
      <c r="E346" s="12">
        <v>0.92159999999999997</v>
      </c>
      <c r="F346" s="8"/>
      <c r="G346" s="8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outlineLevel="1" x14ac:dyDescent="0.25">
      <c r="A347" s="4"/>
      <c r="B347" s="5"/>
      <c r="C347" s="183" t="s">
        <v>772</v>
      </c>
      <c r="D347" s="42"/>
      <c r="E347" s="12">
        <v>0.34560000000000002</v>
      </c>
      <c r="F347" s="8"/>
      <c r="G347" s="8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outlineLevel="1" x14ac:dyDescent="0.25">
      <c r="A348" s="4"/>
      <c r="B348" s="5"/>
      <c r="C348" s="183" t="s">
        <v>773</v>
      </c>
      <c r="D348" s="42"/>
      <c r="E348" s="12">
        <v>0.18720000000000001</v>
      </c>
      <c r="F348" s="8"/>
      <c r="G348" s="8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outlineLevel="1" x14ac:dyDescent="0.25">
      <c r="A349" s="4"/>
      <c r="B349" s="5"/>
      <c r="C349" s="183" t="s">
        <v>774</v>
      </c>
      <c r="D349" s="42"/>
      <c r="E349" s="12">
        <v>0.13800000000000001</v>
      </c>
      <c r="F349" s="8"/>
      <c r="G349" s="8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20" outlineLevel="1" x14ac:dyDescent="0.25">
      <c r="A350" s="4">
        <v>129</v>
      </c>
      <c r="B350" s="5" t="s">
        <v>405</v>
      </c>
      <c r="C350" s="6" t="s">
        <v>406</v>
      </c>
      <c r="D350" s="9" t="s">
        <v>25</v>
      </c>
      <c r="E350" s="7">
        <v>269.60000000000002</v>
      </c>
      <c r="F350" s="8"/>
      <c r="G350" s="8">
        <f t="shared" ref="G350" si="88">E350*F350</f>
        <v>0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outlineLevel="1" x14ac:dyDescent="0.25">
      <c r="A351" s="4"/>
      <c r="B351" s="5"/>
      <c r="C351" s="11" t="s">
        <v>407</v>
      </c>
      <c r="D351" s="42"/>
      <c r="E351" s="12">
        <v>269.60000000000002</v>
      </c>
      <c r="F351" s="8"/>
      <c r="G351" s="8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outlineLevel="1" x14ac:dyDescent="0.25">
      <c r="A352" s="4">
        <v>130</v>
      </c>
      <c r="B352" s="5" t="s">
        <v>408</v>
      </c>
      <c r="C352" s="6" t="s">
        <v>409</v>
      </c>
      <c r="D352" s="9" t="s">
        <v>29</v>
      </c>
      <c r="E352" s="7">
        <v>72.2</v>
      </c>
      <c r="F352" s="8"/>
      <c r="G352" s="8">
        <f t="shared" ref="G352" si="89">E352*F352</f>
        <v>0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outlineLevel="1" x14ac:dyDescent="0.25">
      <c r="A353" s="4"/>
      <c r="B353" s="5"/>
      <c r="C353" s="11" t="s">
        <v>410</v>
      </c>
      <c r="D353" s="42"/>
      <c r="E353" s="12">
        <v>72.2</v>
      </c>
      <c r="F353" s="8"/>
      <c r="G353" s="8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outlineLevel="1" x14ac:dyDescent="0.25">
      <c r="A354" s="4">
        <v>131</v>
      </c>
      <c r="B354" s="5" t="s">
        <v>411</v>
      </c>
      <c r="C354" s="6" t="s">
        <v>412</v>
      </c>
      <c r="D354" s="9" t="s">
        <v>25</v>
      </c>
      <c r="E354" s="7">
        <v>115.54</v>
      </c>
      <c r="F354" s="8"/>
      <c r="G354" s="8">
        <f t="shared" ref="G354" si="90">E354*F354</f>
        <v>0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outlineLevel="1" x14ac:dyDescent="0.25">
      <c r="A355" s="4"/>
      <c r="B355" s="5"/>
      <c r="C355" s="11" t="s">
        <v>413</v>
      </c>
      <c r="D355" s="42"/>
      <c r="E355" s="12">
        <v>59.41</v>
      </c>
      <c r="F355" s="8"/>
      <c r="G355" s="8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outlineLevel="1" x14ac:dyDescent="0.25">
      <c r="A356" s="4"/>
      <c r="B356" s="5"/>
      <c r="C356" s="11" t="s">
        <v>414</v>
      </c>
      <c r="D356" s="42"/>
      <c r="E356" s="12">
        <v>56.13</v>
      </c>
      <c r="F356" s="8"/>
      <c r="G356" s="8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outlineLevel="1" x14ac:dyDescent="0.25">
      <c r="A357" s="4">
        <v>132</v>
      </c>
      <c r="B357" s="5" t="s">
        <v>415</v>
      </c>
      <c r="C357" s="6" t="s">
        <v>416</v>
      </c>
      <c r="D357" s="9" t="s">
        <v>25</v>
      </c>
      <c r="E357" s="7">
        <v>115.54</v>
      </c>
      <c r="F357" s="8"/>
      <c r="G357" s="8">
        <f t="shared" ref="G357" si="91">E357*F357</f>
        <v>0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outlineLevel="1" x14ac:dyDescent="0.25">
      <c r="A358" s="4"/>
      <c r="B358" s="5"/>
      <c r="C358" s="11" t="s">
        <v>413</v>
      </c>
      <c r="D358" s="42"/>
      <c r="E358" s="12">
        <v>59.41</v>
      </c>
      <c r="F358" s="8"/>
      <c r="G358" s="8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outlineLevel="1" x14ac:dyDescent="0.25">
      <c r="A359" s="4"/>
      <c r="B359" s="5"/>
      <c r="C359" s="11" t="s">
        <v>414</v>
      </c>
      <c r="D359" s="42"/>
      <c r="E359" s="12">
        <v>56.13</v>
      </c>
      <c r="F359" s="8"/>
      <c r="G359" s="8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outlineLevel="1" x14ac:dyDescent="0.25">
      <c r="A360" s="4">
        <v>133</v>
      </c>
      <c r="B360" s="5" t="s">
        <v>417</v>
      </c>
      <c r="C360" s="6" t="s">
        <v>418</v>
      </c>
      <c r="D360" s="9" t="s">
        <v>29</v>
      </c>
      <c r="E360" s="7">
        <v>49.5</v>
      </c>
      <c r="F360" s="8"/>
      <c r="G360" s="8">
        <f t="shared" ref="G360" si="92">E360*F360</f>
        <v>0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outlineLevel="1" x14ac:dyDescent="0.25">
      <c r="A361" s="4"/>
      <c r="B361" s="5"/>
      <c r="C361" s="11" t="s">
        <v>419</v>
      </c>
      <c r="D361" s="42"/>
      <c r="E361" s="12">
        <v>49.5</v>
      </c>
      <c r="F361" s="8"/>
      <c r="G361" s="8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outlineLevel="1" x14ac:dyDescent="0.25">
      <c r="A362" s="4">
        <v>134</v>
      </c>
      <c r="B362" s="5" t="s">
        <v>420</v>
      </c>
      <c r="C362" s="6" t="s">
        <v>421</v>
      </c>
      <c r="D362" s="9" t="s">
        <v>25</v>
      </c>
      <c r="E362" s="7">
        <v>40.58</v>
      </c>
      <c r="F362" s="8"/>
      <c r="G362" s="8">
        <f t="shared" ref="G362" si="93">E362*F362</f>
        <v>0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outlineLevel="1" x14ac:dyDescent="0.25">
      <c r="A363" s="4"/>
      <c r="B363" s="5"/>
      <c r="C363" s="11" t="s">
        <v>285</v>
      </c>
      <c r="D363" s="42"/>
      <c r="E363" s="12">
        <v>40.58</v>
      </c>
      <c r="F363" s="8"/>
      <c r="G363" s="8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20" outlineLevel="1" x14ac:dyDescent="0.25">
      <c r="A364" s="4">
        <v>135</v>
      </c>
      <c r="B364" s="5" t="s">
        <v>422</v>
      </c>
      <c r="C364" s="6" t="s">
        <v>775</v>
      </c>
      <c r="D364" s="9" t="s">
        <v>29</v>
      </c>
      <c r="E364" s="7">
        <v>123</v>
      </c>
      <c r="F364" s="8"/>
      <c r="G364" s="8">
        <f t="shared" ref="G364" si="94">E364*F364</f>
        <v>0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outlineLevel="1" x14ac:dyDescent="0.25">
      <c r="A365" s="4"/>
      <c r="B365" s="5"/>
      <c r="C365" s="11" t="s">
        <v>423</v>
      </c>
      <c r="D365" s="42"/>
      <c r="E365" s="12">
        <v>123</v>
      </c>
      <c r="F365" s="8"/>
      <c r="G365" s="8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outlineLevel="1" x14ac:dyDescent="0.25">
      <c r="A366" s="4">
        <v>136</v>
      </c>
      <c r="B366" s="5" t="s">
        <v>424</v>
      </c>
      <c r="C366" s="6" t="s">
        <v>425</v>
      </c>
      <c r="D366" s="9" t="s">
        <v>335</v>
      </c>
      <c r="E366" s="7">
        <f>SUM(G320:G364)/100</f>
        <v>0</v>
      </c>
      <c r="F366" s="8"/>
      <c r="G366" s="8">
        <f t="shared" ref="G366" si="95">E366*F366</f>
        <v>0</v>
      </c>
      <c r="H366" s="188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x14ac:dyDescent="0.25">
      <c r="A367" s="13" t="s">
        <v>12</v>
      </c>
      <c r="B367" s="14" t="s">
        <v>426</v>
      </c>
      <c r="C367" s="15" t="s">
        <v>427</v>
      </c>
      <c r="D367" s="18"/>
      <c r="E367" s="16"/>
      <c r="F367" s="17"/>
      <c r="G367" s="17">
        <f>SUM(G368:G388)</f>
        <v>0</v>
      </c>
    </row>
    <row r="368" spans="1:30" outlineLevel="1" x14ac:dyDescent="0.25">
      <c r="A368" s="4">
        <v>137</v>
      </c>
      <c r="B368" s="5" t="s">
        <v>428</v>
      </c>
      <c r="C368" s="6" t="s">
        <v>429</v>
      </c>
      <c r="D368" s="9" t="s">
        <v>29</v>
      </c>
      <c r="E368" s="7">
        <v>28.6</v>
      </c>
      <c r="F368" s="8"/>
      <c r="G368" s="8">
        <f t="shared" ref="G368:G391" si="96">E368*F368</f>
        <v>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outlineLevel="1" x14ac:dyDescent="0.25">
      <c r="A369" s="4">
        <v>138</v>
      </c>
      <c r="B369" s="5" t="s">
        <v>430</v>
      </c>
      <c r="C369" s="6" t="s">
        <v>431</v>
      </c>
      <c r="D369" s="9" t="s">
        <v>29</v>
      </c>
      <c r="E369" s="7">
        <v>9</v>
      </c>
      <c r="F369" s="8"/>
      <c r="G369" s="8">
        <f t="shared" si="96"/>
        <v>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outlineLevel="1" x14ac:dyDescent="0.25">
      <c r="A370" s="4">
        <v>139</v>
      </c>
      <c r="B370" s="5" t="s">
        <v>432</v>
      </c>
      <c r="C370" s="6" t="s">
        <v>433</v>
      </c>
      <c r="D370" s="9" t="s">
        <v>29</v>
      </c>
      <c r="E370" s="7">
        <v>3.4</v>
      </c>
      <c r="F370" s="8"/>
      <c r="G370" s="8">
        <f t="shared" si="96"/>
        <v>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5" customHeight="1" outlineLevel="1" x14ac:dyDescent="0.25">
      <c r="A371" s="4">
        <v>140</v>
      </c>
      <c r="B371" s="5" t="s">
        <v>434</v>
      </c>
      <c r="C371" s="6" t="s">
        <v>776</v>
      </c>
      <c r="D371" s="9" t="s">
        <v>25</v>
      </c>
      <c r="E371" s="7">
        <v>42.72</v>
      </c>
      <c r="F371" s="8"/>
      <c r="G371" s="8">
        <f t="shared" si="96"/>
        <v>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outlineLevel="1" x14ac:dyDescent="0.25">
      <c r="A372" s="4"/>
      <c r="B372" s="5"/>
      <c r="C372" s="11" t="s">
        <v>435</v>
      </c>
      <c r="D372" s="42"/>
      <c r="E372" s="12">
        <v>42.72</v>
      </c>
      <c r="F372" s="8"/>
      <c r="G372" s="8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20" outlineLevel="1" x14ac:dyDescent="0.25">
      <c r="A373" s="4">
        <v>141</v>
      </c>
      <c r="B373" s="5" t="s">
        <v>436</v>
      </c>
      <c r="C373" s="6" t="s">
        <v>437</v>
      </c>
      <c r="D373" s="9" t="s">
        <v>25</v>
      </c>
      <c r="E373" s="7">
        <v>42.72</v>
      </c>
      <c r="F373" s="8"/>
      <c r="G373" s="8">
        <f t="shared" si="96"/>
        <v>0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outlineLevel="1" x14ac:dyDescent="0.25">
      <c r="A374" s="4"/>
      <c r="B374" s="5"/>
      <c r="C374" s="11" t="s">
        <v>438</v>
      </c>
      <c r="D374" s="42"/>
      <c r="E374" s="12">
        <v>42.72</v>
      </c>
      <c r="F374" s="8"/>
      <c r="G374" s="8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20" outlineLevel="1" x14ac:dyDescent="0.25">
      <c r="A375" s="4">
        <v>142</v>
      </c>
      <c r="B375" s="5" t="s">
        <v>439</v>
      </c>
      <c r="C375" s="6" t="s">
        <v>778</v>
      </c>
      <c r="D375" s="9" t="s">
        <v>29</v>
      </c>
      <c r="E375" s="7">
        <v>8.6999999999999993</v>
      </c>
      <c r="F375" s="8"/>
      <c r="G375" s="8">
        <f t="shared" si="96"/>
        <v>0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20" outlineLevel="1" x14ac:dyDescent="0.25">
      <c r="A376" s="4">
        <v>143</v>
      </c>
      <c r="B376" s="5" t="s">
        <v>440</v>
      </c>
      <c r="C376" s="6" t="s">
        <v>777</v>
      </c>
      <c r="D376" s="9" t="s">
        <v>29</v>
      </c>
      <c r="E376" s="7">
        <v>8.6999999999999993</v>
      </c>
      <c r="F376" s="8"/>
      <c r="G376" s="8">
        <f t="shared" si="96"/>
        <v>0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20" outlineLevel="1" x14ac:dyDescent="0.25">
      <c r="A377" s="4">
        <v>144</v>
      </c>
      <c r="B377" s="5" t="s">
        <v>441</v>
      </c>
      <c r="C377" s="6" t="s">
        <v>779</v>
      </c>
      <c r="D377" s="9" t="s">
        <v>29</v>
      </c>
      <c r="E377" s="7">
        <v>1.7</v>
      </c>
      <c r="F377" s="8"/>
      <c r="G377" s="8">
        <f t="shared" si="96"/>
        <v>0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20" outlineLevel="1" x14ac:dyDescent="0.25">
      <c r="A378" s="4">
        <v>145</v>
      </c>
      <c r="B378" s="5" t="s">
        <v>442</v>
      </c>
      <c r="C378" s="6" t="s">
        <v>780</v>
      </c>
      <c r="D378" s="9" t="s">
        <v>29</v>
      </c>
      <c r="E378" s="7">
        <v>9.6</v>
      </c>
      <c r="F378" s="8"/>
      <c r="G378" s="8">
        <f t="shared" si="96"/>
        <v>0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outlineLevel="1" x14ac:dyDescent="0.25">
      <c r="A379" s="4">
        <v>146</v>
      </c>
      <c r="B379" s="5" t="s">
        <v>443</v>
      </c>
      <c r="C379" s="6" t="s">
        <v>444</v>
      </c>
      <c r="D379" s="9" t="s">
        <v>29</v>
      </c>
      <c r="E379" s="7">
        <v>37.5</v>
      </c>
      <c r="F379" s="8"/>
      <c r="G379" s="8">
        <f t="shared" si="96"/>
        <v>0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outlineLevel="1" x14ac:dyDescent="0.25">
      <c r="A380" s="4">
        <v>147</v>
      </c>
      <c r="B380" s="5" t="s">
        <v>445</v>
      </c>
      <c r="C380" s="6" t="s">
        <v>446</v>
      </c>
      <c r="D380" s="9" t="s">
        <v>29</v>
      </c>
      <c r="E380" s="7">
        <v>11.22</v>
      </c>
      <c r="F380" s="8"/>
      <c r="G380" s="8">
        <f t="shared" si="96"/>
        <v>0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outlineLevel="1" x14ac:dyDescent="0.25">
      <c r="A381" s="4">
        <v>148</v>
      </c>
      <c r="B381" s="5" t="s">
        <v>447</v>
      </c>
      <c r="C381" s="6" t="s">
        <v>448</v>
      </c>
      <c r="D381" s="9" t="s">
        <v>87</v>
      </c>
      <c r="E381" s="7">
        <v>3</v>
      </c>
      <c r="F381" s="8"/>
      <c r="G381" s="8">
        <f t="shared" si="96"/>
        <v>0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outlineLevel="1" x14ac:dyDescent="0.25">
      <c r="A382" s="4">
        <v>149</v>
      </c>
      <c r="B382" s="5" t="s">
        <v>449</v>
      </c>
      <c r="C382" s="6" t="s">
        <v>450</v>
      </c>
      <c r="D382" s="9" t="s">
        <v>29</v>
      </c>
      <c r="E382" s="7">
        <v>11.6</v>
      </c>
      <c r="F382" s="8"/>
      <c r="G382" s="8">
        <f t="shared" si="96"/>
        <v>0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outlineLevel="1" x14ac:dyDescent="0.25">
      <c r="A383" s="4">
        <v>150</v>
      </c>
      <c r="B383" s="5" t="s">
        <v>451</v>
      </c>
      <c r="C383" s="6" t="s">
        <v>781</v>
      </c>
      <c r="D383" s="9" t="s">
        <v>29</v>
      </c>
      <c r="E383" s="7">
        <v>8</v>
      </c>
      <c r="F383" s="8"/>
      <c r="G383" s="8">
        <f t="shared" si="96"/>
        <v>0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outlineLevel="1" x14ac:dyDescent="0.25">
      <c r="A384" s="4"/>
      <c r="B384" s="5" t="s">
        <v>782</v>
      </c>
      <c r="C384" s="6" t="s">
        <v>783</v>
      </c>
      <c r="D384" s="9" t="s">
        <v>29</v>
      </c>
      <c r="E384" s="7">
        <v>29</v>
      </c>
      <c r="F384" s="8"/>
      <c r="G384" s="8">
        <f t="shared" si="96"/>
        <v>0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20" outlineLevel="1" x14ac:dyDescent="0.25">
      <c r="A385" s="4"/>
      <c r="B385" s="5" t="s">
        <v>784</v>
      </c>
      <c r="C385" s="6" t="s">
        <v>819</v>
      </c>
      <c r="D385" s="9" t="s">
        <v>29</v>
      </c>
      <c r="E385" s="7">
        <v>11.95</v>
      </c>
      <c r="F385" s="8"/>
      <c r="G385" s="8">
        <f t="shared" si="96"/>
        <v>0</v>
      </c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outlineLevel="1" x14ac:dyDescent="0.25">
      <c r="A386" s="4"/>
      <c r="B386" s="5"/>
      <c r="C386" s="183" t="s">
        <v>818</v>
      </c>
      <c r="D386" s="42"/>
      <c r="E386" s="12">
        <v>11.95</v>
      </c>
      <c r="F386" s="8"/>
      <c r="G386" s="8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20" outlineLevel="1" x14ac:dyDescent="0.25">
      <c r="A387" s="4"/>
      <c r="B387" s="5" t="s">
        <v>821</v>
      </c>
      <c r="C387" s="6" t="s">
        <v>820</v>
      </c>
      <c r="D387" s="9" t="s">
        <v>29</v>
      </c>
      <c r="E387" s="7">
        <v>4</v>
      </c>
      <c r="F387" s="8"/>
      <c r="G387" s="8">
        <f t="shared" si="96"/>
        <v>0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6.5" customHeight="1" outlineLevel="1" x14ac:dyDescent="0.25">
      <c r="A388" s="4">
        <v>151</v>
      </c>
      <c r="B388" s="5" t="s">
        <v>452</v>
      </c>
      <c r="C388" s="6" t="s">
        <v>453</v>
      </c>
      <c r="D388" s="9" t="s">
        <v>335</v>
      </c>
      <c r="E388" s="7">
        <f>SUM(G368:G387)/100</f>
        <v>0</v>
      </c>
      <c r="F388" s="8"/>
      <c r="G388" s="8">
        <f t="shared" si="96"/>
        <v>0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x14ac:dyDescent="0.25">
      <c r="A389" s="13" t="s">
        <v>12</v>
      </c>
      <c r="B389" s="14" t="s">
        <v>454</v>
      </c>
      <c r="C389" s="15" t="s">
        <v>455</v>
      </c>
      <c r="D389" s="18"/>
      <c r="E389" s="16"/>
      <c r="F389" s="17"/>
      <c r="G389" s="17">
        <f>SUM(G390:G407)</f>
        <v>0</v>
      </c>
    </row>
    <row r="390" spans="1:30" outlineLevel="1" x14ac:dyDescent="0.25">
      <c r="A390" s="4">
        <v>152</v>
      </c>
      <c r="B390" s="5" t="s">
        <v>456</v>
      </c>
      <c r="C390" s="6" t="s">
        <v>457</v>
      </c>
      <c r="D390" s="9" t="s">
        <v>29</v>
      </c>
      <c r="E390" s="7">
        <v>14.5</v>
      </c>
      <c r="F390" s="8"/>
      <c r="G390" s="8">
        <f t="shared" si="96"/>
        <v>0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outlineLevel="1" x14ac:dyDescent="0.25">
      <c r="A391" s="4">
        <v>153</v>
      </c>
      <c r="B391" s="5" t="s">
        <v>458</v>
      </c>
      <c r="C391" s="6" t="s">
        <v>785</v>
      </c>
      <c r="D391" s="9" t="s">
        <v>25</v>
      </c>
      <c r="E391" s="7">
        <v>137.06899999999999</v>
      </c>
      <c r="F391" s="8"/>
      <c r="G391" s="8">
        <f t="shared" si="96"/>
        <v>0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outlineLevel="1" x14ac:dyDescent="0.25">
      <c r="A392" s="4"/>
      <c r="B392" s="5"/>
      <c r="C392" s="183" t="s">
        <v>806</v>
      </c>
      <c r="D392" s="42"/>
      <c r="E392" s="12">
        <v>133.25</v>
      </c>
      <c r="F392" s="8"/>
      <c r="G392" s="8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outlineLevel="1" x14ac:dyDescent="0.25">
      <c r="A393" s="4"/>
      <c r="B393" s="5"/>
      <c r="C393" s="183" t="s">
        <v>807</v>
      </c>
      <c r="D393" s="42"/>
      <c r="E393" s="12">
        <v>9.1080000000000005</v>
      </c>
      <c r="F393" s="8"/>
      <c r="G393" s="8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outlineLevel="1" x14ac:dyDescent="0.25">
      <c r="A394" s="4"/>
      <c r="B394" s="5"/>
      <c r="C394" s="11" t="s">
        <v>394</v>
      </c>
      <c r="D394" s="42"/>
      <c r="E394" s="12">
        <v>-5.2884000000000002</v>
      </c>
      <c r="F394" s="8"/>
      <c r="G394" s="8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20" outlineLevel="1" x14ac:dyDescent="0.25">
      <c r="A395" s="4"/>
      <c r="B395" s="5" t="s">
        <v>459</v>
      </c>
      <c r="C395" s="6" t="s">
        <v>786</v>
      </c>
      <c r="D395" s="9" t="s">
        <v>25</v>
      </c>
      <c r="E395" s="7">
        <v>68.534499999999994</v>
      </c>
      <c r="F395" s="8"/>
      <c r="G395" s="8">
        <f t="shared" ref="G395" si="97">E395*F395</f>
        <v>0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outlineLevel="1" x14ac:dyDescent="0.25">
      <c r="A396" s="4">
        <v>155</v>
      </c>
      <c r="B396" s="5" t="s">
        <v>460</v>
      </c>
      <c r="C396" s="6" t="s">
        <v>461</v>
      </c>
      <c r="D396" s="9" t="s">
        <v>29</v>
      </c>
      <c r="E396" s="7">
        <v>5.2</v>
      </c>
      <c r="F396" s="8"/>
      <c r="G396" s="8">
        <f t="shared" ref="G396:G397" si="98">E396*F396</f>
        <v>0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outlineLevel="1" x14ac:dyDescent="0.25">
      <c r="A397" s="4">
        <v>156</v>
      </c>
      <c r="B397" s="5" t="s">
        <v>462</v>
      </c>
      <c r="C397" s="6" t="s">
        <v>463</v>
      </c>
      <c r="D397" s="9" t="s">
        <v>29</v>
      </c>
      <c r="E397" s="7">
        <v>18.399999999999999</v>
      </c>
      <c r="F397" s="8"/>
      <c r="G397" s="8">
        <f t="shared" si="98"/>
        <v>0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outlineLevel="1" x14ac:dyDescent="0.25">
      <c r="A398" s="4"/>
      <c r="B398" s="5"/>
      <c r="C398" s="11" t="s">
        <v>464</v>
      </c>
      <c r="D398" s="42"/>
      <c r="E398" s="12">
        <v>18.399999999999999</v>
      </c>
      <c r="F398" s="8"/>
      <c r="G398" s="8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20" outlineLevel="1" x14ac:dyDescent="0.25">
      <c r="A399" s="4">
        <v>157</v>
      </c>
      <c r="B399" s="5" t="s">
        <v>465</v>
      </c>
      <c r="C399" s="6" t="s">
        <v>466</v>
      </c>
      <c r="D399" s="9" t="s">
        <v>25</v>
      </c>
      <c r="E399" s="7">
        <v>154.429</v>
      </c>
      <c r="F399" s="8"/>
      <c r="G399" s="8">
        <f t="shared" ref="G399" si="99">E399*F399</f>
        <v>0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outlineLevel="1" x14ac:dyDescent="0.25">
      <c r="A400" s="4"/>
      <c r="B400" s="5"/>
      <c r="C400" s="11" t="s">
        <v>467</v>
      </c>
      <c r="D400" s="42"/>
      <c r="E400" s="12">
        <v>154.429</v>
      </c>
      <c r="F400" s="8"/>
      <c r="G400" s="8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outlineLevel="1" x14ac:dyDescent="0.25">
      <c r="A401" s="4">
        <v>158</v>
      </c>
      <c r="B401" s="5" t="s">
        <v>468</v>
      </c>
      <c r="C401" s="6" t="s">
        <v>469</v>
      </c>
      <c r="D401" s="9" t="s">
        <v>25</v>
      </c>
      <c r="E401" s="7">
        <v>134.7894</v>
      </c>
      <c r="F401" s="8"/>
      <c r="G401" s="8">
        <f t="shared" ref="G401" si="100">E401*F401</f>
        <v>0</v>
      </c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outlineLevel="1" x14ac:dyDescent="0.25">
      <c r="A402" s="4"/>
      <c r="B402" s="5"/>
      <c r="C402" s="11" t="s">
        <v>470</v>
      </c>
      <c r="D402" s="42"/>
      <c r="E402" s="12">
        <v>128.76750000000001</v>
      </c>
      <c r="F402" s="8"/>
      <c r="G402" s="8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outlineLevel="1" x14ac:dyDescent="0.25">
      <c r="A403" s="4"/>
      <c r="B403" s="5"/>
      <c r="C403" s="11" t="s">
        <v>471</v>
      </c>
      <c r="D403" s="42"/>
      <c r="E403" s="12">
        <v>8.9595000000000002</v>
      </c>
      <c r="F403" s="8"/>
      <c r="G403" s="8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outlineLevel="1" x14ac:dyDescent="0.25">
      <c r="A404" s="4"/>
      <c r="B404" s="5"/>
      <c r="C404" s="11" t="s">
        <v>472</v>
      </c>
      <c r="D404" s="42"/>
      <c r="E404" s="12">
        <v>-2.9376000000000002</v>
      </c>
      <c r="F404" s="8"/>
      <c r="G404" s="8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outlineLevel="1" x14ac:dyDescent="0.25">
      <c r="A405" s="4">
        <v>159</v>
      </c>
      <c r="B405" s="5" t="s">
        <v>473</v>
      </c>
      <c r="C405" s="6" t="s">
        <v>474</v>
      </c>
      <c r="D405" s="9" t="s">
        <v>25</v>
      </c>
      <c r="E405" s="7">
        <v>134.80000000000001</v>
      </c>
      <c r="F405" s="8"/>
      <c r="G405" s="8">
        <f t="shared" ref="G405:G407" si="101">E405*F405</f>
        <v>0</v>
      </c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outlineLevel="1" x14ac:dyDescent="0.25">
      <c r="A406" s="4">
        <v>160</v>
      </c>
      <c r="B406" s="5" t="s">
        <v>475</v>
      </c>
      <c r="C406" s="6" t="s">
        <v>476</v>
      </c>
      <c r="D406" s="9" t="s">
        <v>26</v>
      </c>
      <c r="E406" s="7">
        <v>4</v>
      </c>
      <c r="F406" s="8"/>
      <c r="G406" s="8">
        <f t="shared" si="101"/>
        <v>0</v>
      </c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outlineLevel="1" x14ac:dyDescent="0.25">
      <c r="A407" s="4">
        <v>161</v>
      </c>
      <c r="B407" s="5" t="s">
        <v>477</v>
      </c>
      <c r="C407" s="6" t="s">
        <v>478</v>
      </c>
      <c r="D407" s="9" t="s">
        <v>335</v>
      </c>
      <c r="E407" s="7">
        <f>SUM(G390:G406)/100</f>
        <v>0</v>
      </c>
      <c r="F407" s="8"/>
      <c r="G407" s="8">
        <f t="shared" si="101"/>
        <v>0</v>
      </c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x14ac:dyDescent="0.25">
      <c r="A408" s="13" t="s">
        <v>12</v>
      </c>
      <c r="B408" s="14" t="s">
        <v>479</v>
      </c>
      <c r="C408" s="15" t="s">
        <v>480</v>
      </c>
      <c r="D408" s="18"/>
      <c r="E408" s="16"/>
      <c r="F408" s="17"/>
      <c r="G408" s="17">
        <f>SUM(G409:G446)</f>
        <v>0</v>
      </c>
    </row>
    <row r="409" spans="1:30" ht="24.75" customHeight="1" outlineLevel="1" x14ac:dyDescent="0.25">
      <c r="A409" s="4">
        <v>162</v>
      </c>
      <c r="B409" s="5" t="s">
        <v>481</v>
      </c>
      <c r="C409" s="6" t="s">
        <v>482</v>
      </c>
      <c r="D409" s="9" t="s">
        <v>26</v>
      </c>
      <c r="E409" s="7">
        <v>1</v>
      </c>
      <c r="F409" s="8"/>
      <c r="G409" s="8">
        <f t="shared" ref="G409:G435" si="102">E409*F409</f>
        <v>0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20" outlineLevel="1" x14ac:dyDescent="0.25">
      <c r="A410" s="4">
        <v>163</v>
      </c>
      <c r="B410" s="5" t="s">
        <v>483</v>
      </c>
      <c r="C410" s="6" t="s">
        <v>484</v>
      </c>
      <c r="D410" s="9" t="s">
        <v>26</v>
      </c>
      <c r="E410" s="7">
        <v>1</v>
      </c>
      <c r="F410" s="8"/>
      <c r="G410" s="8">
        <f t="shared" si="102"/>
        <v>0</v>
      </c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48.75" customHeight="1" outlineLevel="1" x14ac:dyDescent="0.25">
      <c r="A411" s="4">
        <v>164</v>
      </c>
      <c r="B411" s="5" t="s">
        <v>485</v>
      </c>
      <c r="C411" s="6" t="s">
        <v>827</v>
      </c>
      <c r="D411" s="9" t="s">
        <v>400</v>
      </c>
      <c r="E411" s="7">
        <v>1</v>
      </c>
      <c r="F411" s="8"/>
      <c r="G411" s="8">
        <f t="shared" si="102"/>
        <v>0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20" outlineLevel="1" x14ac:dyDescent="0.25">
      <c r="A412" s="4">
        <v>165</v>
      </c>
      <c r="B412" s="5" t="s">
        <v>486</v>
      </c>
      <c r="C412" s="6" t="s">
        <v>788</v>
      </c>
      <c r="D412" s="9" t="s">
        <v>26</v>
      </c>
      <c r="E412" s="7">
        <v>1</v>
      </c>
      <c r="F412" s="8"/>
      <c r="G412" s="8">
        <f t="shared" si="102"/>
        <v>0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35.25" customHeight="1" outlineLevel="1" x14ac:dyDescent="0.25">
      <c r="A413" s="4">
        <v>166</v>
      </c>
      <c r="B413" s="5" t="s">
        <v>487</v>
      </c>
      <c r="C413" s="6" t="s">
        <v>825</v>
      </c>
      <c r="D413" s="9" t="s">
        <v>26</v>
      </c>
      <c r="E413" s="7">
        <v>1</v>
      </c>
      <c r="F413" s="8"/>
      <c r="G413" s="8">
        <f t="shared" si="102"/>
        <v>0</v>
      </c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20" outlineLevel="1" x14ac:dyDescent="0.25">
      <c r="A414" s="4">
        <v>167</v>
      </c>
      <c r="B414" s="5" t="s">
        <v>488</v>
      </c>
      <c r="C414" s="6" t="s">
        <v>489</v>
      </c>
      <c r="D414" s="9" t="s">
        <v>26</v>
      </c>
      <c r="E414" s="7">
        <v>1</v>
      </c>
      <c r="F414" s="8"/>
      <c r="G414" s="8">
        <f t="shared" si="102"/>
        <v>0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20" outlineLevel="1" x14ac:dyDescent="0.25">
      <c r="A415" s="4">
        <v>168</v>
      </c>
      <c r="B415" s="5" t="s">
        <v>490</v>
      </c>
      <c r="C415" s="6" t="s">
        <v>491</v>
      </c>
      <c r="D415" s="9" t="s">
        <v>26</v>
      </c>
      <c r="E415" s="7">
        <v>3</v>
      </c>
      <c r="F415" s="8"/>
      <c r="G415" s="8">
        <f t="shared" si="102"/>
        <v>0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20" outlineLevel="1" x14ac:dyDescent="0.25">
      <c r="A416" s="4">
        <v>169</v>
      </c>
      <c r="B416" s="5" t="s">
        <v>492</v>
      </c>
      <c r="C416" s="6" t="s">
        <v>493</v>
      </c>
      <c r="D416" s="9" t="s">
        <v>26</v>
      </c>
      <c r="E416" s="7">
        <v>1</v>
      </c>
      <c r="F416" s="8"/>
      <c r="G416" s="8">
        <f t="shared" si="102"/>
        <v>0</v>
      </c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outlineLevel="1" x14ac:dyDescent="0.25">
      <c r="A417" s="4">
        <v>170</v>
      </c>
      <c r="B417" s="5" t="s">
        <v>494</v>
      </c>
      <c r="C417" s="6" t="s">
        <v>789</v>
      </c>
      <c r="D417" s="9" t="s">
        <v>26</v>
      </c>
      <c r="E417" s="7">
        <v>3</v>
      </c>
      <c r="F417" s="8"/>
      <c r="G417" s="8">
        <f t="shared" si="102"/>
        <v>0</v>
      </c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outlineLevel="1" x14ac:dyDescent="0.25">
      <c r="A418" s="4">
        <v>171</v>
      </c>
      <c r="B418" s="5" t="s">
        <v>495</v>
      </c>
      <c r="C418" s="6" t="s">
        <v>790</v>
      </c>
      <c r="D418" s="9" t="s">
        <v>26</v>
      </c>
      <c r="E418" s="7">
        <v>1</v>
      </c>
      <c r="F418" s="8"/>
      <c r="G418" s="8">
        <f t="shared" si="102"/>
        <v>0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5" customHeight="1" outlineLevel="1" x14ac:dyDescent="0.25">
      <c r="A419" s="4">
        <v>172</v>
      </c>
      <c r="B419" s="5" t="s">
        <v>496</v>
      </c>
      <c r="C419" s="6" t="s">
        <v>497</v>
      </c>
      <c r="D419" s="9" t="s">
        <v>400</v>
      </c>
      <c r="E419" s="7">
        <v>1</v>
      </c>
      <c r="F419" s="8"/>
      <c r="G419" s="8">
        <f t="shared" si="102"/>
        <v>0</v>
      </c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20" outlineLevel="1" x14ac:dyDescent="0.25">
      <c r="A420" s="4">
        <v>174</v>
      </c>
      <c r="B420" s="5" t="s">
        <v>498</v>
      </c>
      <c r="C420" s="6" t="s">
        <v>499</v>
      </c>
      <c r="D420" s="9" t="s">
        <v>26</v>
      </c>
      <c r="E420" s="7">
        <v>4</v>
      </c>
      <c r="F420" s="8"/>
      <c r="G420" s="8">
        <f t="shared" si="102"/>
        <v>0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20" outlineLevel="1" x14ac:dyDescent="0.25">
      <c r="A421" s="4">
        <v>175</v>
      </c>
      <c r="B421" s="5" t="s">
        <v>500</v>
      </c>
      <c r="C421" s="6" t="s">
        <v>501</v>
      </c>
      <c r="D421" s="9" t="s">
        <v>26</v>
      </c>
      <c r="E421" s="7">
        <v>1</v>
      </c>
      <c r="F421" s="8"/>
      <c r="G421" s="8">
        <f t="shared" si="102"/>
        <v>0</v>
      </c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20" outlineLevel="1" x14ac:dyDescent="0.25">
      <c r="A422" s="4">
        <v>176</v>
      </c>
      <c r="B422" s="5" t="s">
        <v>502</v>
      </c>
      <c r="C422" s="6" t="s">
        <v>503</v>
      </c>
      <c r="D422" s="9" t="s">
        <v>26</v>
      </c>
      <c r="E422" s="7">
        <v>3</v>
      </c>
      <c r="F422" s="8"/>
      <c r="G422" s="8">
        <f t="shared" si="102"/>
        <v>0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20" outlineLevel="1" x14ac:dyDescent="0.25">
      <c r="A423" s="4">
        <v>177</v>
      </c>
      <c r="B423" s="5" t="s">
        <v>504</v>
      </c>
      <c r="C423" s="6" t="s">
        <v>505</v>
      </c>
      <c r="D423" s="9" t="s">
        <v>26</v>
      </c>
      <c r="E423" s="7">
        <v>2</v>
      </c>
      <c r="F423" s="8"/>
      <c r="G423" s="8">
        <f t="shared" si="102"/>
        <v>0</v>
      </c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24" customHeight="1" outlineLevel="1" x14ac:dyDescent="0.25">
      <c r="A424" s="4">
        <v>178</v>
      </c>
      <c r="B424" s="5" t="s">
        <v>506</v>
      </c>
      <c r="C424" s="6" t="s">
        <v>787</v>
      </c>
      <c r="D424" s="9" t="s">
        <v>26</v>
      </c>
      <c r="E424" s="7">
        <v>1</v>
      </c>
      <c r="F424" s="8"/>
      <c r="G424" s="8">
        <f t="shared" si="102"/>
        <v>0</v>
      </c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20" outlineLevel="1" x14ac:dyDescent="0.25">
      <c r="A425" s="4">
        <v>179</v>
      </c>
      <c r="B425" s="5" t="s">
        <v>507</v>
      </c>
      <c r="C425" s="6" t="s">
        <v>791</v>
      </c>
      <c r="D425" s="9" t="s">
        <v>26</v>
      </c>
      <c r="E425" s="7">
        <v>5</v>
      </c>
      <c r="F425" s="8"/>
      <c r="G425" s="8">
        <f t="shared" si="102"/>
        <v>0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outlineLevel="1" x14ac:dyDescent="0.25">
      <c r="A426" s="4">
        <v>180</v>
      </c>
      <c r="B426" s="5" t="s">
        <v>508</v>
      </c>
      <c r="C426" s="6" t="s">
        <v>509</v>
      </c>
      <c r="D426" s="9" t="s">
        <v>26</v>
      </c>
      <c r="E426" s="7">
        <v>1</v>
      </c>
      <c r="F426" s="8"/>
      <c r="G426" s="8">
        <f t="shared" si="102"/>
        <v>0</v>
      </c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outlineLevel="1" x14ac:dyDescent="0.25">
      <c r="A427" s="4">
        <v>181</v>
      </c>
      <c r="B427" s="5" t="s">
        <v>510</v>
      </c>
      <c r="C427" s="6" t="s">
        <v>511</v>
      </c>
      <c r="D427" s="9" t="s">
        <v>26</v>
      </c>
      <c r="E427" s="7">
        <v>1</v>
      </c>
      <c r="F427" s="8"/>
      <c r="G427" s="8">
        <f t="shared" si="102"/>
        <v>0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outlineLevel="1" x14ac:dyDescent="0.25">
      <c r="A428" s="4">
        <v>182</v>
      </c>
      <c r="B428" s="5" t="s">
        <v>512</v>
      </c>
      <c r="C428" s="6" t="s">
        <v>513</v>
      </c>
      <c r="D428" s="9" t="s">
        <v>400</v>
      </c>
      <c r="E428" s="7">
        <v>1</v>
      </c>
      <c r="F428" s="8"/>
      <c r="G428" s="8">
        <f t="shared" si="102"/>
        <v>0</v>
      </c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outlineLevel="1" x14ac:dyDescent="0.25">
      <c r="A429" s="4">
        <v>183</v>
      </c>
      <c r="B429" s="5" t="s">
        <v>514</v>
      </c>
      <c r="C429" s="6" t="s">
        <v>515</v>
      </c>
      <c r="D429" s="9" t="s">
        <v>400</v>
      </c>
      <c r="E429" s="7">
        <v>1</v>
      </c>
      <c r="F429" s="8"/>
      <c r="G429" s="8">
        <f t="shared" si="102"/>
        <v>0</v>
      </c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20" outlineLevel="1" x14ac:dyDescent="0.25">
      <c r="A430" s="4">
        <v>184</v>
      </c>
      <c r="B430" s="5" t="s">
        <v>516</v>
      </c>
      <c r="C430" s="6" t="s">
        <v>792</v>
      </c>
      <c r="D430" s="9" t="s">
        <v>87</v>
      </c>
      <c r="E430" s="7">
        <v>1</v>
      </c>
      <c r="F430" s="8"/>
      <c r="G430" s="8">
        <f t="shared" si="102"/>
        <v>0</v>
      </c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outlineLevel="1" x14ac:dyDescent="0.25">
      <c r="A431" s="4">
        <v>185</v>
      </c>
      <c r="B431" s="5" t="s">
        <v>517</v>
      </c>
      <c r="C431" s="6" t="s">
        <v>518</v>
      </c>
      <c r="D431" s="9" t="s">
        <v>25</v>
      </c>
      <c r="E431" s="7">
        <v>36.816000000000003</v>
      </c>
      <c r="F431" s="8"/>
      <c r="G431" s="8">
        <f t="shared" si="102"/>
        <v>0</v>
      </c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outlineLevel="1" x14ac:dyDescent="0.25">
      <c r="A432" s="4"/>
      <c r="B432" s="5"/>
      <c r="C432" s="11" t="s">
        <v>519</v>
      </c>
      <c r="D432" s="42"/>
      <c r="E432" s="12">
        <v>36.816000000000003</v>
      </c>
      <c r="F432" s="8"/>
      <c r="G432" s="8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20" outlineLevel="1" x14ac:dyDescent="0.25">
      <c r="A433" s="4">
        <v>186</v>
      </c>
      <c r="B433" s="5" t="s">
        <v>520</v>
      </c>
      <c r="C433" s="6" t="s">
        <v>521</v>
      </c>
      <c r="D433" s="9" t="s">
        <v>25</v>
      </c>
      <c r="E433" s="7">
        <v>38.656799999999997</v>
      </c>
      <c r="F433" s="8"/>
      <c r="G433" s="8">
        <f t="shared" si="102"/>
        <v>0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outlineLevel="1" x14ac:dyDescent="0.25">
      <c r="A434" s="4"/>
      <c r="B434" s="5"/>
      <c r="C434" s="11" t="s">
        <v>522</v>
      </c>
      <c r="D434" s="42"/>
      <c r="E434" s="12">
        <v>38.656799999999997</v>
      </c>
      <c r="F434" s="8"/>
      <c r="G434" s="8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outlineLevel="1" x14ac:dyDescent="0.25">
      <c r="A435" s="4">
        <v>187</v>
      </c>
      <c r="B435" s="5" t="s">
        <v>523</v>
      </c>
      <c r="C435" s="6" t="s">
        <v>524</v>
      </c>
      <c r="D435" s="9" t="s">
        <v>25</v>
      </c>
      <c r="E435" s="7">
        <v>177.28</v>
      </c>
      <c r="F435" s="8"/>
      <c r="G435" s="8">
        <f t="shared" si="102"/>
        <v>0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outlineLevel="1" x14ac:dyDescent="0.25">
      <c r="A436" s="4"/>
      <c r="B436" s="5"/>
      <c r="C436" s="11" t="s">
        <v>525</v>
      </c>
      <c r="D436" s="42"/>
      <c r="E436" s="12">
        <v>142.12</v>
      </c>
      <c r="F436" s="8"/>
      <c r="G436" s="8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outlineLevel="1" x14ac:dyDescent="0.25">
      <c r="A437" s="4"/>
      <c r="B437" s="5"/>
      <c r="C437" s="11" t="s">
        <v>526</v>
      </c>
      <c r="D437" s="42"/>
      <c r="E437" s="12">
        <v>3</v>
      </c>
      <c r="F437" s="8"/>
      <c r="G437" s="8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outlineLevel="1" x14ac:dyDescent="0.25">
      <c r="A438" s="4"/>
      <c r="B438" s="5"/>
      <c r="C438" s="11" t="s">
        <v>527</v>
      </c>
      <c r="D438" s="42"/>
      <c r="E438" s="12">
        <v>9.1199999999999992</v>
      </c>
      <c r="F438" s="8"/>
      <c r="G438" s="8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outlineLevel="1" x14ac:dyDescent="0.25">
      <c r="A439" s="4"/>
      <c r="B439" s="183" t="s">
        <v>708</v>
      </c>
      <c r="C439" s="183" t="s">
        <v>709</v>
      </c>
      <c r="D439" s="42"/>
      <c r="E439" s="12">
        <v>23.04</v>
      </c>
      <c r="F439" s="8"/>
      <c r="G439" s="8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outlineLevel="1" x14ac:dyDescent="0.25">
      <c r="A440" s="4">
        <v>188</v>
      </c>
      <c r="B440" s="5" t="s">
        <v>528</v>
      </c>
      <c r="C440" s="6" t="s">
        <v>529</v>
      </c>
      <c r="D440" s="9" t="s">
        <v>400</v>
      </c>
      <c r="E440" s="7">
        <v>1</v>
      </c>
      <c r="F440" s="8"/>
      <c r="G440" s="8">
        <f t="shared" ref="G440:G446" si="103">E440*F440</f>
        <v>0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30" outlineLevel="1" x14ac:dyDescent="0.25">
      <c r="A441" s="4">
        <v>189</v>
      </c>
      <c r="B441" s="5" t="s">
        <v>530</v>
      </c>
      <c r="C441" s="6" t="s">
        <v>531</v>
      </c>
      <c r="D441" s="9" t="s">
        <v>87</v>
      </c>
      <c r="E441" s="7">
        <v>1</v>
      </c>
      <c r="F441" s="8"/>
      <c r="G441" s="8">
        <f t="shared" si="103"/>
        <v>0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outlineLevel="1" x14ac:dyDescent="0.25">
      <c r="A442" s="4">
        <v>190</v>
      </c>
      <c r="B442" s="5" t="s">
        <v>532</v>
      </c>
      <c r="C442" s="6" t="s">
        <v>533</v>
      </c>
      <c r="D442" s="9" t="s">
        <v>400</v>
      </c>
      <c r="E442" s="7">
        <v>1</v>
      </c>
      <c r="F442" s="8"/>
      <c r="G442" s="8">
        <f t="shared" si="103"/>
        <v>0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ht="22.5" customHeight="1" outlineLevel="1" x14ac:dyDescent="0.25">
      <c r="A443" s="4"/>
      <c r="B443" s="5" t="s">
        <v>724</v>
      </c>
      <c r="C443" s="6" t="s">
        <v>812</v>
      </c>
      <c r="D443" s="9" t="s">
        <v>400</v>
      </c>
      <c r="E443" s="7">
        <v>1</v>
      </c>
      <c r="F443" s="8"/>
      <c r="G443" s="8">
        <f t="shared" si="103"/>
        <v>0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30" ht="12" customHeight="1" outlineLevel="1" x14ac:dyDescent="0.25">
      <c r="A444" s="4"/>
      <c r="B444" s="5" t="s">
        <v>822</v>
      </c>
      <c r="C444" s="6" t="s">
        <v>543</v>
      </c>
      <c r="D444" s="9" t="s">
        <v>400</v>
      </c>
      <c r="E444" s="7">
        <v>1</v>
      </c>
      <c r="F444" s="8"/>
      <c r="G444" s="8">
        <f t="shared" si="103"/>
        <v>0</v>
      </c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:30" ht="21.75" customHeight="1" outlineLevel="1" x14ac:dyDescent="0.25">
      <c r="A445" s="4"/>
      <c r="B445" s="5" t="s">
        <v>834</v>
      </c>
      <c r="C445" s="6" t="s">
        <v>835</v>
      </c>
      <c r="D445" s="9" t="s">
        <v>400</v>
      </c>
      <c r="E445" s="7">
        <v>1</v>
      </c>
      <c r="F445" s="8"/>
      <c r="G445" s="8">
        <f t="shared" si="103"/>
        <v>0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30" outlineLevel="1" x14ac:dyDescent="0.25">
      <c r="A446" s="4">
        <v>191</v>
      </c>
      <c r="B446" s="5" t="s">
        <v>534</v>
      </c>
      <c r="C446" s="6" t="s">
        <v>535</v>
      </c>
      <c r="D446" s="9" t="s">
        <v>335</v>
      </c>
      <c r="E446" s="7">
        <f>SUM(G409:G444)/100</f>
        <v>0</v>
      </c>
      <c r="F446" s="8"/>
      <c r="G446" s="8">
        <f t="shared" si="103"/>
        <v>0</v>
      </c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:30" x14ac:dyDescent="0.25">
      <c r="A447" s="13" t="s">
        <v>12</v>
      </c>
      <c r="B447" s="14" t="s">
        <v>536</v>
      </c>
      <c r="C447" s="15" t="s">
        <v>537</v>
      </c>
      <c r="D447" s="18"/>
      <c r="E447" s="16"/>
      <c r="F447" s="17"/>
      <c r="G447" s="17">
        <f>SUM(G448:G456)</f>
        <v>0</v>
      </c>
    </row>
    <row r="448" spans="1:30" ht="20" outlineLevel="1" x14ac:dyDescent="0.25">
      <c r="A448" s="4">
        <v>192</v>
      </c>
      <c r="B448" s="5" t="s">
        <v>538</v>
      </c>
      <c r="C448" s="6" t="s">
        <v>794</v>
      </c>
      <c r="D448" s="9" t="s">
        <v>314</v>
      </c>
      <c r="E448" s="7">
        <v>374.44</v>
      </c>
      <c r="F448" s="8"/>
      <c r="G448" s="8">
        <f t="shared" ref="G448" si="104">E448*F448</f>
        <v>0</v>
      </c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:30" outlineLevel="1" x14ac:dyDescent="0.25">
      <c r="A449" s="4"/>
      <c r="B449" s="5"/>
      <c r="C449" s="11" t="s">
        <v>539</v>
      </c>
      <c r="D449" s="42"/>
      <c r="E449" s="12">
        <v>374.44</v>
      </c>
      <c r="F449" s="8"/>
      <c r="G449" s="8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30" ht="20" outlineLevel="1" x14ac:dyDescent="0.25">
      <c r="A450" s="4">
        <v>193</v>
      </c>
      <c r="B450" s="5" t="s">
        <v>540</v>
      </c>
      <c r="C450" s="6" t="s">
        <v>795</v>
      </c>
      <c r="D450" s="9" t="s">
        <v>314</v>
      </c>
      <c r="E450" s="7">
        <v>56.030700000000003</v>
      </c>
      <c r="F450" s="8"/>
      <c r="G450" s="8">
        <f t="shared" ref="G450" si="105">E450*F450</f>
        <v>0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:30" outlineLevel="1" x14ac:dyDescent="0.25">
      <c r="A451" s="4"/>
      <c r="B451" s="5"/>
      <c r="C451" s="11" t="s">
        <v>541</v>
      </c>
      <c r="D451" s="42"/>
      <c r="E451" s="12">
        <v>56.030700000000003</v>
      </c>
      <c r="F451" s="8"/>
      <c r="G451" s="8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:30" ht="12.75" customHeight="1" outlineLevel="1" x14ac:dyDescent="0.25">
      <c r="A452" s="4">
        <v>194</v>
      </c>
      <c r="B452" s="5" t="s">
        <v>542</v>
      </c>
      <c r="C452" s="6" t="s">
        <v>796</v>
      </c>
      <c r="D452" s="9" t="s">
        <v>400</v>
      </c>
      <c r="E452" s="7">
        <v>1</v>
      </c>
      <c r="F452" s="8"/>
      <c r="G452" s="8">
        <f t="shared" ref="G452:G456" si="106">E452*F452</f>
        <v>0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:30" ht="35.25" customHeight="1" outlineLevel="1" x14ac:dyDescent="0.25">
      <c r="A453" s="4"/>
      <c r="B453" s="5" t="s">
        <v>823</v>
      </c>
      <c r="C453" s="6" t="s">
        <v>824</v>
      </c>
      <c r="D453" s="9" t="s">
        <v>400</v>
      </c>
      <c r="E453" s="7">
        <v>1</v>
      </c>
      <c r="F453" s="8"/>
      <c r="G453" s="8">
        <f t="shared" si="106"/>
        <v>0</v>
      </c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30" ht="30" outlineLevel="1" x14ac:dyDescent="0.25">
      <c r="A454" s="4"/>
      <c r="B454" s="5" t="s">
        <v>682</v>
      </c>
      <c r="C454" s="6" t="s">
        <v>797</v>
      </c>
      <c r="D454" s="9" t="s">
        <v>314</v>
      </c>
      <c r="E454" s="7">
        <v>397</v>
      </c>
      <c r="F454" s="8"/>
      <c r="G454" s="8">
        <f t="shared" si="106"/>
        <v>0</v>
      </c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30" ht="20" outlineLevel="1" x14ac:dyDescent="0.25">
      <c r="A455" s="4"/>
      <c r="B455" s="5" t="s">
        <v>725</v>
      </c>
      <c r="C455" s="6" t="s">
        <v>798</v>
      </c>
      <c r="D455" s="9" t="s">
        <v>25</v>
      </c>
      <c r="E455" s="7">
        <v>0.96</v>
      </c>
      <c r="F455" s="8"/>
      <c r="G455" s="8">
        <f t="shared" si="106"/>
        <v>0</v>
      </c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:30" outlineLevel="1" x14ac:dyDescent="0.25">
      <c r="A456" s="4">
        <v>196</v>
      </c>
      <c r="B456" s="5" t="s">
        <v>544</v>
      </c>
      <c r="C456" s="6" t="s">
        <v>545</v>
      </c>
      <c r="D456" s="9" t="s">
        <v>335</v>
      </c>
      <c r="E456" s="7">
        <f>SUM(G448:G455)/100</f>
        <v>0</v>
      </c>
      <c r="F456" s="8"/>
      <c r="G456" s="8">
        <f t="shared" si="106"/>
        <v>0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30" x14ac:dyDescent="0.25">
      <c r="A457" s="13" t="s">
        <v>12</v>
      </c>
      <c r="B457" s="14" t="s">
        <v>546</v>
      </c>
      <c r="C457" s="15" t="s">
        <v>547</v>
      </c>
      <c r="D457" s="18"/>
      <c r="E457" s="16"/>
      <c r="F457" s="17"/>
      <c r="G457" s="17">
        <f>SUM(G458:G481)</f>
        <v>0</v>
      </c>
    </row>
    <row r="458" spans="1:30" outlineLevel="1" x14ac:dyDescent="0.25">
      <c r="A458" s="4">
        <v>197</v>
      </c>
      <c r="B458" s="5" t="s">
        <v>548</v>
      </c>
      <c r="C458" s="6" t="s">
        <v>549</v>
      </c>
      <c r="D458" s="9" t="s">
        <v>25</v>
      </c>
      <c r="E458" s="7">
        <v>90.76</v>
      </c>
      <c r="F458" s="8"/>
      <c r="G458" s="8">
        <f t="shared" ref="G458" si="107">E458*F458</f>
        <v>0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:30" outlineLevel="1" x14ac:dyDescent="0.25">
      <c r="A459" s="4"/>
      <c r="B459" s="5"/>
      <c r="C459" s="11" t="s">
        <v>550</v>
      </c>
      <c r="D459" s="42"/>
      <c r="E459" s="12">
        <v>40.380000000000003</v>
      </c>
      <c r="F459" s="8"/>
      <c r="G459" s="8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:30" outlineLevel="1" x14ac:dyDescent="0.25">
      <c r="A460" s="4"/>
      <c r="B460" s="5"/>
      <c r="C460" s="11" t="s">
        <v>551</v>
      </c>
      <c r="D460" s="42"/>
      <c r="E460" s="12">
        <v>35.86</v>
      </c>
      <c r="F460" s="8"/>
      <c r="G460" s="8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30" outlineLevel="1" x14ac:dyDescent="0.25">
      <c r="A461" s="4"/>
      <c r="B461" s="5"/>
      <c r="C461" s="11" t="s">
        <v>552</v>
      </c>
      <c r="D461" s="42"/>
      <c r="E461" s="12">
        <v>11.9</v>
      </c>
      <c r="F461" s="8"/>
      <c r="G461" s="8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:30" outlineLevel="1" x14ac:dyDescent="0.25">
      <c r="A462" s="4"/>
      <c r="B462" s="5"/>
      <c r="C462" s="11" t="s">
        <v>553</v>
      </c>
      <c r="D462" s="42"/>
      <c r="E462" s="12">
        <v>2.62</v>
      </c>
      <c r="F462" s="8"/>
      <c r="G462" s="8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30" outlineLevel="1" x14ac:dyDescent="0.25">
      <c r="A463" s="4">
        <v>198</v>
      </c>
      <c r="B463" s="5" t="s">
        <v>554</v>
      </c>
      <c r="C463" s="6" t="s">
        <v>799</v>
      </c>
      <c r="D463" s="9" t="s">
        <v>25</v>
      </c>
      <c r="E463" s="7">
        <v>159.37</v>
      </c>
      <c r="F463" s="8"/>
      <c r="G463" s="8">
        <f t="shared" ref="G463" si="108">E463*F463</f>
        <v>0</v>
      </c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30" outlineLevel="1" x14ac:dyDescent="0.25">
      <c r="A464" s="4"/>
      <c r="B464" s="5"/>
      <c r="C464" s="11" t="s">
        <v>555</v>
      </c>
      <c r="D464" s="42"/>
      <c r="E464" s="12">
        <v>99.835999999999999</v>
      </c>
      <c r="F464" s="8"/>
      <c r="G464" s="8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:30" outlineLevel="1" x14ac:dyDescent="0.25">
      <c r="A465" s="4"/>
      <c r="B465" s="5"/>
      <c r="C465" s="11" t="s">
        <v>556</v>
      </c>
      <c r="D465" s="42"/>
      <c r="E465" s="12">
        <v>6.8178000000000001</v>
      </c>
      <c r="F465" s="8"/>
      <c r="G465" s="8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:30" outlineLevel="1" x14ac:dyDescent="0.25">
      <c r="A466" s="4"/>
      <c r="B466" s="5"/>
      <c r="C466" s="183" t="s">
        <v>802</v>
      </c>
      <c r="D466" s="42"/>
      <c r="E466" s="12">
        <v>52.13</v>
      </c>
      <c r="F466" s="8"/>
      <c r="G466" s="8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30" outlineLevel="1" x14ac:dyDescent="0.25">
      <c r="A467" s="4"/>
      <c r="B467" s="5"/>
      <c r="C467" s="183" t="s">
        <v>801</v>
      </c>
      <c r="D467" s="42"/>
      <c r="E467" s="12">
        <v>0.59</v>
      </c>
      <c r="F467" s="8"/>
      <c r="G467" s="8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:30" outlineLevel="1" x14ac:dyDescent="0.25">
      <c r="A468" s="4">
        <v>199</v>
      </c>
      <c r="B468" s="5" t="s">
        <v>557</v>
      </c>
      <c r="C468" s="6" t="s">
        <v>811</v>
      </c>
      <c r="D468" s="9" t="s">
        <v>29</v>
      </c>
      <c r="E468" s="7">
        <v>66.594999999999999</v>
      </c>
      <c r="F468" s="8"/>
      <c r="G468" s="8">
        <f t="shared" ref="G468" si="109">E468*F468</f>
        <v>0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:30" ht="20" outlineLevel="1" x14ac:dyDescent="0.25">
      <c r="A469" s="4"/>
      <c r="B469" s="5"/>
      <c r="C469" s="11" t="s">
        <v>558</v>
      </c>
      <c r="D469" s="42"/>
      <c r="E469" s="12">
        <v>34.734999999999999</v>
      </c>
      <c r="F469" s="8"/>
      <c r="G469" s="8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30" outlineLevel="1" x14ac:dyDescent="0.25">
      <c r="A470" s="4"/>
      <c r="B470" s="5"/>
      <c r="C470" s="11" t="s">
        <v>559</v>
      </c>
      <c r="D470" s="42"/>
      <c r="E470" s="12">
        <v>17.16</v>
      </c>
      <c r="F470" s="8"/>
      <c r="G470" s="8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:30" outlineLevel="1" x14ac:dyDescent="0.25">
      <c r="A471" s="4"/>
      <c r="B471" s="5"/>
      <c r="C471" s="11" t="s">
        <v>560</v>
      </c>
      <c r="D471" s="42"/>
      <c r="E471" s="12">
        <v>10.08</v>
      </c>
      <c r="F471" s="8"/>
      <c r="G471" s="8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:30" outlineLevel="1" x14ac:dyDescent="0.25">
      <c r="A472" s="4"/>
      <c r="B472" s="5"/>
      <c r="C472" s="11" t="s">
        <v>561</v>
      </c>
      <c r="D472" s="42"/>
      <c r="E472" s="12">
        <v>4.62</v>
      </c>
      <c r="F472" s="8"/>
      <c r="G472" s="8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:30" outlineLevel="1" x14ac:dyDescent="0.25">
      <c r="A473" s="4">
        <v>200</v>
      </c>
      <c r="B473" s="5" t="s">
        <v>562</v>
      </c>
      <c r="C473" s="6" t="s">
        <v>563</v>
      </c>
      <c r="D473" s="9" t="s">
        <v>29</v>
      </c>
      <c r="E473" s="7">
        <v>1</v>
      </c>
      <c r="F473" s="8"/>
      <c r="G473" s="8">
        <f t="shared" ref="G473:G483" si="110">E473*F473</f>
        <v>0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:30" outlineLevel="1" x14ac:dyDescent="0.25">
      <c r="A474" s="4">
        <v>201</v>
      </c>
      <c r="B474" s="5" t="s">
        <v>564</v>
      </c>
      <c r="C474" s="6" t="s">
        <v>565</v>
      </c>
      <c r="D474" s="9" t="s">
        <v>25</v>
      </c>
      <c r="E474" s="7">
        <v>3.84</v>
      </c>
      <c r="F474" s="8"/>
      <c r="G474" s="8">
        <f t="shared" si="110"/>
        <v>0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:30" outlineLevel="1" x14ac:dyDescent="0.25">
      <c r="A475" s="4">
        <v>202</v>
      </c>
      <c r="B475" s="5" t="s">
        <v>566</v>
      </c>
      <c r="C475" s="6" t="s">
        <v>567</v>
      </c>
      <c r="D475" s="9" t="s">
        <v>29</v>
      </c>
      <c r="E475" s="7">
        <v>61.98</v>
      </c>
      <c r="F475" s="8"/>
      <c r="G475" s="8">
        <f t="shared" si="110"/>
        <v>0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:30" outlineLevel="1" x14ac:dyDescent="0.25">
      <c r="A476" s="4">
        <v>203</v>
      </c>
      <c r="B476" s="5" t="s">
        <v>568</v>
      </c>
      <c r="C476" s="6" t="s">
        <v>569</v>
      </c>
      <c r="D476" s="9" t="s">
        <v>25</v>
      </c>
      <c r="E476" s="7">
        <v>46.64</v>
      </c>
      <c r="F476" s="8"/>
      <c r="G476" s="8">
        <f t="shared" si="110"/>
        <v>0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30" outlineLevel="1" x14ac:dyDescent="0.25">
      <c r="A477" s="4"/>
      <c r="B477" s="5"/>
      <c r="C477" s="11" t="s">
        <v>570</v>
      </c>
      <c r="D477" s="42"/>
      <c r="E477" s="12">
        <v>43.439599999999999</v>
      </c>
      <c r="F477" s="8"/>
      <c r="G477" s="8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30" outlineLevel="1" x14ac:dyDescent="0.25">
      <c r="A478" s="4"/>
      <c r="B478" s="11" t="s">
        <v>813</v>
      </c>
      <c r="C478" s="183" t="s">
        <v>814</v>
      </c>
      <c r="D478" s="42"/>
      <c r="E478" s="12">
        <v>3.2</v>
      </c>
      <c r="F478" s="8"/>
      <c r="G478" s="8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:30" outlineLevel="1" x14ac:dyDescent="0.25">
      <c r="A479" s="4">
        <v>204</v>
      </c>
      <c r="B479" s="5" t="s">
        <v>571</v>
      </c>
      <c r="C479" s="6" t="s">
        <v>800</v>
      </c>
      <c r="D479" s="9" t="s">
        <v>29</v>
      </c>
      <c r="E479" s="7">
        <v>6.99</v>
      </c>
      <c r="F479" s="8"/>
      <c r="G479" s="8">
        <f t="shared" si="110"/>
        <v>0</v>
      </c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:30" outlineLevel="1" x14ac:dyDescent="0.25">
      <c r="A480" s="4"/>
      <c r="B480" s="5"/>
      <c r="C480" s="11" t="s">
        <v>572</v>
      </c>
      <c r="D480" s="42"/>
      <c r="E480" s="12">
        <v>6.99</v>
      </c>
      <c r="F480" s="8"/>
      <c r="G480" s="8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30" outlineLevel="1" x14ac:dyDescent="0.25">
      <c r="A481" s="4">
        <v>205</v>
      </c>
      <c r="B481" s="5" t="s">
        <v>573</v>
      </c>
      <c r="C481" s="6" t="s">
        <v>574</v>
      </c>
      <c r="D481" s="9" t="s">
        <v>335</v>
      </c>
      <c r="E481" s="7">
        <f>SUM(G458:G479)/100</f>
        <v>0</v>
      </c>
      <c r="F481" s="8"/>
      <c r="G481" s="8">
        <f t="shared" si="110"/>
        <v>0</v>
      </c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:30" x14ac:dyDescent="0.25">
      <c r="A482" s="13" t="s">
        <v>12</v>
      </c>
      <c r="B482" s="14" t="s">
        <v>575</v>
      </c>
      <c r="C482" s="15" t="s">
        <v>576</v>
      </c>
      <c r="D482" s="18"/>
      <c r="E482" s="16"/>
      <c r="F482" s="17"/>
      <c r="G482" s="17">
        <f>SUM(G483:G495)</f>
        <v>0</v>
      </c>
    </row>
    <row r="483" spans="1:30" outlineLevel="1" x14ac:dyDescent="0.25">
      <c r="A483" s="4">
        <v>206</v>
      </c>
      <c r="B483" s="5" t="s">
        <v>577</v>
      </c>
      <c r="C483" s="6" t="s">
        <v>578</v>
      </c>
      <c r="D483" s="9" t="s">
        <v>25</v>
      </c>
      <c r="E483" s="7">
        <v>60.9</v>
      </c>
      <c r="F483" s="8"/>
      <c r="G483" s="8">
        <f t="shared" si="110"/>
        <v>0</v>
      </c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:30" outlineLevel="1" x14ac:dyDescent="0.25">
      <c r="A484" s="4"/>
      <c r="B484" s="5"/>
      <c r="C484" s="11" t="s">
        <v>579</v>
      </c>
      <c r="D484" s="42"/>
      <c r="E484" s="12">
        <v>13.02</v>
      </c>
      <c r="F484" s="8"/>
      <c r="G484" s="8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:30" outlineLevel="1" x14ac:dyDescent="0.25">
      <c r="A485" s="4"/>
      <c r="B485" s="5"/>
      <c r="C485" s="11" t="s">
        <v>580</v>
      </c>
      <c r="D485" s="42"/>
      <c r="E485" s="12">
        <v>47.88</v>
      </c>
      <c r="F485" s="8"/>
      <c r="G485" s="8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:30" outlineLevel="1" x14ac:dyDescent="0.25">
      <c r="A486" s="4">
        <v>207</v>
      </c>
      <c r="B486" s="5" t="s">
        <v>581</v>
      </c>
      <c r="C486" s="6" t="s">
        <v>582</v>
      </c>
      <c r="D486" s="9" t="s">
        <v>25</v>
      </c>
      <c r="E486" s="7">
        <v>70.034999999999997</v>
      </c>
      <c r="F486" s="8"/>
      <c r="G486" s="8">
        <f t="shared" ref="G486" si="111">E486*F486</f>
        <v>0</v>
      </c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30" outlineLevel="1" x14ac:dyDescent="0.25">
      <c r="A487" s="4"/>
      <c r="B487" s="5"/>
      <c r="C487" s="11" t="s">
        <v>583</v>
      </c>
      <c r="D487" s="42"/>
      <c r="E487" s="12">
        <v>70.034999999999997</v>
      </c>
      <c r="F487" s="8"/>
      <c r="G487" s="8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30" ht="20" outlineLevel="1" x14ac:dyDescent="0.25">
      <c r="A488" s="4">
        <v>208</v>
      </c>
      <c r="B488" s="5" t="s">
        <v>584</v>
      </c>
      <c r="C488" s="6" t="s">
        <v>585</v>
      </c>
      <c r="D488" s="9" t="s">
        <v>29</v>
      </c>
      <c r="E488" s="7">
        <v>47.55</v>
      </c>
      <c r="F488" s="8"/>
      <c r="G488" s="8">
        <f t="shared" ref="G488" si="112">E488*F488</f>
        <v>0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30" outlineLevel="1" x14ac:dyDescent="0.25">
      <c r="A489" s="4"/>
      <c r="B489" s="5"/>
      <c r="C489" s="11" t="s">
        <v>586</v>
      </c>
      <c r="D489" s="42"/>
      <c r="E489" s="12">
        <v>47.55</v>
      </c>
      <c r="F489" s="8"/>
      <c r="G489" s="8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:30" ht="20" outlineLevel="1" x14ac:dyDescent="0.25">
      <c r="A490" s="4">
        <v>209</v>
      </c>
      <c r="B490" s="5" t="s">
        <v>587</v>
      </c>
      <c r="C490" s="6" t="s">
        <v>588</v>
      </c>
      <c r="D490" s="9" t="s">
        <v>29</v>
      </c>
      <c r="E490" s="7">
        <v>7.8</v>
      </c>
      <c r="F490" s="8"/>
      <c r="G490" s="8">
        <f t="shared" ref="G490" si="113">E490*F490</f>
        <v>0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30" outlineLevel="1" x14ac:dyDescent="0.25">
      <c r="A491" s="4"/>
      <c r="B491" s="5"/>
      <c r="C491" s="11" t="s">
        <v>589</v>
      </c>
      <c r="D491" s="42"/>
      <c r="E491" s="12">
        <v>5.6</v>
      </c>
      <c r="F491" s="8"/>
      <c r="G491" s="8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30" outlineLevel="1" x14ac:dyDescent="0.25">
      <c r="A492" s="4"/>
      <c r="B492" s="5"/>
      <c r="C492" s="11" t="s">
        <v>590</v>
      </c>
      <c r="D492" s="42"/>
      <c r="E492" s="12">
        <v>2.2000000000000002</v>
      </c>
      <c r="F492" s="8"/>
      <c r="G492" s="8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30" outlineLevel="1" x14ac:dyDescent="0.25">
      <c r="A493" s="4">
        <v>210</v>
      </c>
      <c r="B493" s="5" t="s">
        <v>591</v>
      </c>
      <c r="C493" s="6" t="s">
        <v>592</v>
      </c>
      <c r="D493" s="9" t="s">
        <v>25</v>
      </c>
      <c r="E493" s="7">
        <v>77.83</v>
      </c>
      <c r="F493" s="8"/>
      <c r="G493" s="8">
        <f t="shared" ref="G493" si="114">E493*F493</f>
        <v>0</v>
      </c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:30" outlineLevel="1" x14ac:dyDescent="0.25">
      <c r="A494" s="4"/>
      <c r="B494" s="5"/>
      <c r="C494" s="11" t="s">
        <v>593</v>
      </c>
      <c r="D494" s="42"/>
      <c r="E494" s="12">
        <v>77.83</v>
      </c>
      <c r="F494" s="8"/>
      <c r="G494" s="8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:30" outlineLevel="1" x14ac:dyDescent="0.25">
      <c r="A495" s="4">
        <v>211</v>
      </c>
      <c r="B495" s="5" t="s">
        <v>594</v>
      </c>
      <c r="C495" s="6" t="s">
        <v>595</v>
      </c>
      <c r="D495" s="9" t="s">
        <v>335</v>
      </c>
      <c r="E495" s="7">
        <f>SUM(G483:G494)/100</f>
        <v>0</v>
      </c>
      <c r="F495" s="8"/>
      <c r="G495" s="8">
        <f t="shared" ref="G495" si="115">E495*F495</f>
        <v>0</v>
      </c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:30" x14ac:dyDescent="0.25">
      <c r="A496" s="13" t="s">
        <v>12</v>
      </c>
      <c r="B496" s="14" t="s">
        <v>596</v>
      </c>
      <c r="C496" s="15" t="s">
        <v>597</v>
      </c>
      <c r="D496" s="18"/>
      <c r="E496" s="16"/>
      <c r="F496" s="17"/>
      <c r="G496" s="17">
        <f>SUM(G497:G507)</f>
        <v>0</v>
      </c>
    </row>
    <row r="497" spans="1:30" outlineLevel="1" x14ac:dyDescent="0.25">
      <c r="A497" s="4">
        <v>212</v>
      </c>
      <c r="B497" s="5" t="s">
        <v>598</v>
      </c>
      <c r="C497" s="6" t="s">
        <v>599</v>
      </c>
      <c r="D497" s="9" t="s">
        <v>25</v>
      </c>
      <c r="E497" s="7">
        <v>65.210999999999999</v>
      </c>
      <c r="F497" s="8"/>
      <c r="G497" s="8">
        <f t="shared" ref="G497" si="116">E497*F497</f>
        <v>0</v>
      </c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:30" outlineLevel="1" x14ac:dyDescent="0.25">
      <c r="A498" s="4"/>
      <c r="B498" s="5"/>
      <c r="C498" s="11" t="s">
        <v>600</v>
      </c>
      <c r="D498" s="42"/>
      <c r="E498" s="12">
        <v>38.479999999999997</v>
      </c>
      <c r="F498" s="8"/>
      <c r="G498" s="8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:30" outlineLevel="1" x14ac:dyDescent="0.25">
      <c r="A499" s="4"/>
      <c r="B499" s="5"/>
      <c r="C499" s="11" t="s">
        <v>601</v>
      </c>
      <c r="D499" s="42"/>
      <c r="E499" s="12">
        <v>7.4960000000000004</v>
      </c>
      <c r="F499" s="8"/>
      <c r="G499" s="8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:30" outlineLevel="1" x14ac:dyDescent="0.25">
      <c r="A500" s="4"/>
      <c r="B500" s="5"/>
      <c r="C500" s="11" t="s">
        <v>829</v>
      </c>
      <c r="D500" s="42"/>
      <c r="E500" s="12">
        <v>6.375</v>
      </c>
      <c r="F500" s="8"/>
      <c r="G500" s="8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:30" outlineLevel="1" x14ac:dyDescent="0.25">
      <c r="A501" s="4"/>
      <c r="B501" s="5"/>
      <c r="C501" s="11" t="s">
        <v>602</v>
      </c>
      <c r="D501" s="42"/>
      <c r="E501" s="12">
        <v>3.258</v>
      </c>
      <c r="F501" s="8"/>
      <c r="G501" s="8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:30" outlineLevel="1" x14ac:dyDescent="0.25">
      <c r="A502" s="4"/>
      <c r="B502" s="5"/>
      <c r="C502" s="11" t="s">
        <v>603</v>
      </c>
      <c r="D502" s="42"/>
      <c r="E502" s="12">
        <v>9.6020000000000003</v>
      </c>
      <c r="F502" s="8"/>
      <c r="G502" s="8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30" outlineLevel="1" x14ac:dyDescent="0.25">
      <c r="A503" s="4">
        <v>213</v>
      </c>
      <c r="B503" s="5" t="s">
        <v>604</v>
      </c>
      <c r="C503" s="6" t="s">
        <v>605</v>
      </c>
      <c r="D503" s="9" t="s">
        <v>25</v>
      </c>
      <c r="E503" s="7">
        <v>74.992999999999995</v>
      </c>
      <c r="F503" s="8"/>
      <c r="G503" s="8">
        <f t="shared" ref="G503:G506" si="117">E503*F503</f>
        <v>0</v>
      </c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:30" outlineLevel="1" x14ac:dyDescent="0.25">
      <c r="A504" s="4"/>
      <c r="B504" s="5"/>
      <c r="C504" s="11">
        <f>65.211*1.15</f>
        <v>74.992649999999998</v>
      </c>
      <c r="D504" s="42"/>
      <c r="E504" s="12">
        <v>74.992999999999995</v>
      </c>
      <c r="F504" s="8"/>
      <c r="G504" s="8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30" outlineLevel="1" x14ac:dyDescent="0.25">
      <c r="A505" s="4"/>
      <c r="B505" s="5" t="s">
        <v>830</v>
      </c>
      <c r="C505" s="6" t="s">
        <v>832</v>
      </c>
      <c r="D505" s="9" t="s">
        <v>26</v>
      </c>
      <c r="E505" s="7">
        <v>3</v>
      </c>
      <c r="F505" s="8"/>
      <c r="G505" s="8">
        <f t="shared" si="117"/>
        <v>0</v>
      </c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:30" ht="20" outlineLevel="1" x14ac:dyDescent="0.25">
      <c r="A506" s="4"/>
      <c r="B506" s="5" t="s">
        <v>831</v>
      </c>
      <c r="C506" s="6" t="s">
        <v>833</v>
      </c>
      <c r="D506" s="9" t="s">
        <v>26</v>
      </c>
      <c r="E506" s="7">
        <v>1</v>
      </c>
      <c r="F506" s="8"/>
      <c r="G506" s="8">
        <f t="shared" si="117"/>
        <v>0</v>
      </c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:30" outlineLevel="1" x14ac:dyDescent="0.25">
      <c r="A507" s="4">
        <v>214</v>
      </c>
      <c r="B507" s="5" t="s">
        <v>606</v>
      </c>
      <c r="C507" s="6" t="s">
        <v>607</v>
      </c>
      <c r="D507" s="9" t="s">
        <v>335</v>
      </c>
      <c r="E507" s="7">
        <f>SUM(G497:G506)/100</f>
        <v>0</v>
      </c>
      <c r="F507" s="8"/>
      <c r="G507" s="8">
        <f t="shared" ref="G507" si="118">E507*F507</f>
        <v>0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:30" x14ac:dyDescent="0.25">
      <c r="A508" s="13" t="s">
        <v>12</v>
      </c>
      <c r="B508" s="14" t="s">
        <v>608</v>
      </c>
      <c r="C508" s="15" t="s">
        <v>609</v>
      </c>
      <c r="D508" s="18"/>
      <c r="E508" s="16"/>
      <c r="F508" s="17"/>
      <c r="G508" s="17">
        <f>SUM(G509:G516)</f>
        <v>0</v>
      </c>
    </row>
    <row r="509" spans="1:30" outlineLevel="1" x14ac:dyDescent="0.25">
      <c r="A509" s="4">
        <v>215</v>
      </c>
      <c r="B509" s="5" t="s">
        <v>610</v>
      </c>
      <c r="C509" s="6" t="s">
        <v>611</v>
      </c>
      <c r="D509" s="9" t="s">
        <v>25</v>
      </c>
      <c r="E509" s="7">
        <v>109.407</v>
      </c>
      <c r="F509" s="8"/>
      <c r="G509" s="8">
        <f t="shared" ref="G509" si="119">E509*F509</f>
        <v>0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:30" outlineLevel="1" x14ac:dyDescent="0.25">
      <c r="A510" s="4"/>
      <c r="B510" s="5"/>
      <c r="C510" s="11" t="s">
        <v>612</v>
      </c>
      <c r="D510" s="42"/>
      <c r="E510" s="12">
        <v>5.04</v>
      </c>
      <c r="F510" s="8"/>
      <c r="G510" s="8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:30" outlineLevel="1" x14ac:dyDescent="0.25">
      <c r="A511" s="4"/>
      <c r="B511" s="5"/>
      <c r="C511" s="11" t="s">
        <v>613</v>
      </c>
      <c r="D511" s="42"/>
      <c r="E511" s="12">
        <v>29.295000000000002</v>
      </c>
      <c r="F511" s="8"/>
      <c r="G511" s="8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:30" outlineLevel="1" x14ac:dyDescent="0.25">
      <c r="A512" s="4"/>
      <c r="B512" s="5"/>
      <c r="C512" s="11" t="s">
        <v>614</v>
      </c>
      <c r="D512" s="42"/>
      <c r="E512" s="12">
        <v>7.68</v>
      </c>
      <c r="F512" s="8"/>
      <c r="G512" s="8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:30" outlineLevel="1" x14ac:dyDescent="0.25">
      <c r="A513" s="4"/>
      <c r="B513" s="5"/>
      <c r="C513" s="11" t="s">
        <v>615</v>
      </c>
      <c r="D513" s="42"/>
      <c r="E513" s="12">
        <v>67.391999999999996</v>
      </c>
      <c r="F513" s="8"/>
      <c r="G513" s="8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:30" ht="20" outlineLevel="1" x14ac:dyDescent="0.25">
      <c r="A514" s="4">
        <v>217</v>
      </c>
      <c r="B514" s="5" t="s">
        <v>616</v>
      </c>
      <c r="C514" s="6" t="s">
        <v>617</v>
      </c>
      <c r="D514" s="9" t="s">
        <v>25</v>
      </c>
      <c r="E514" s="7">
        <v>55.536000000000001</v>
      </c>
      <c r="F514" s="8"/>
      <c r="G514" s="8">
        <f t="shared" ref="G514" si="120">E514*F514</f>
        <v>0</v>
      </c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30" outlineLevel="1" x14ac:dyDescent="0.25">
      <c r="A515" s="4"/>
      <c r="B515" s="5"/>
      <c r="C515" s="11" t="s">
        <v>618</v>
      </c>
      <c r="D515" s="42"/>
      <c r="E515" s="12">
        <v>18.72</v>
      </c>
      <c r="F515" s="8"/>
      <c r="G515" s="8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:30" outlineLevel="1" x14ac:dyDescent="0.25">
      <c r="A516" s="4"/>
      <c r="B516" s="5"/>
      <c r="C516" s="11" t="s">
        <v>619</v>
      </c>
      <c r="D516" s="42"/>
      <c r="E516" s="12">
        <v>36.816000000000003</v>
      </c>
      <c r="F516" s="8"/>
      <c r="G516" s="8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:30" x14ac:dyDescent="0.25">
      <c r="A517" s="13" t="s">
        <v>12</v>
      </c>
      <c r="B517" s="14" t="s">
        <v>620</v>
      </c>
      <c r="C517" s="15" t="s">
        <v>621</v>
      </c>
      <c r="D517" s="18"/>
      <c r="E517" s="16"/>
      <c r="F517" s="17"/>
      <c r="G517" s="17">
        <f>SUM(G518:G526)</f>
        <v>0</v>
      </c>
    </row>
    <row r="518" spans="1:30" outlineLevel="1" x14ac:dyDescent="0.25">
      <c r="A518" s="4">
        <v>218</v>
      </c>
      <c r="B518" s="5" t="s">
        <v>622</v>
      </c>
      <c r="C518" s="6" t="s">
        <v>623</v>
      </c>
      <c r="D518" s="9" t="s">
        <v>25</v>
      </c>
      <c r="E518" s="7">
        <v>528.88080000000002</v>
      </c>
      <c r="F518" s="8"/>
      <c r="G518" s="8">
        <f t="shared" ref="G518" si="121">E518*F518</f>
        <v>0</v>
      </c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:30" outlineLevel="1" x14ac:dyDescent="0.25">
      <c r="A519" s="4"/>
      <c r="B519" s="5"/>
      <c r="C519" s="11" t="s">
        <v>624</v>
      </c>
      <c r="D519" s="42"/>
      <c r="E519" s="12">
        <v>55.05</v>
      </c>
      <c r="F519" s="8"/>
      <c r="G519" s="8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30" ht="20" outlineLevel="1" x14ac:dyDescent="0.25">
      <c r="A520" s="4"/>
      <c r="B520" s="5"/>
      <c r="C520" s="11" t="s">
        <v>625</v>
      </c>
      <c r="D520" s="42"/>
      <c r="E520" s="12">
        <v>144.94880000000001</v>
      </c>
      <c r="F520" s="8"/>
      <c r="G520" s="8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:30" outlineLevel="1" x14ac:dyDescent="0.25">
      <c r="A521" s="4"/>
      <c r="B521" s="5"/>
      <c r="C521" s="11" t="s">
        <v>626</v>
      </c>
      <c r="D521" s="42"/>
      <c r="E521" s="12">
        <v>41.055</v>
      </c>
      <c r="F521" s="8"/>
      <c r="G521" s="8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30" outlineLevel="1" x14ac:dyDescent="0.25">
      <c r="A522" s="4"/>
      <c r="B522" s="5"/>
      <c r="C522" s="11" t="s">
        <v>627</v>
      </c>
      <c r="D522" s="42"/>
      <c r="E522" s="12">
        <v>70.606999999999999</v>
      </c>
      <c r="F522" s="8"/>
      <c r="G522" s="8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:30" ht="30" outlineLevel="1" x14ac:dyDescent="0.25">
      <c r="A523" s="4"/>
      <c r="B523" s="5"/>
      <c r="C523" s="11" t="s">
        <v>628</v>
      </c>
      <c r="D523" s="42"/>
      <c r="E523" s="12">
        <v>70.123000000000005</v>
      </c>
      <c r="F523" s="8"/>
      <c r="G523" s="8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:30" outlineLevel="1" x14ac:dyDescent="0.25">
      <c r="A524" s="4"/>
      <c r="B524" s="5"/>
      <c r="C524" s="11" t="s">
        <v>629</v>
      </c>
      <c r="D524" s="42"/>
      <c r="E524" s="12">
        <v>101.797</v>
      </c>
      <c r="F524" s="8"/>
      <c r="G524" s="8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30" outlineLevel="1" x14ac:dyDescent="0.25">
      <c r="A525" s="4"/>
      <c r="B525" s="5"/>
      <c r="C525" s="11" t="s">
        <v>630</v>
      </c>
      <c r="D525" s="42"/>
      <c r="E525" s="12">
        <v>45.3</v>
      </c>
      <c r="F525" s="8"/>
      <c r="G525" s="8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30" outlineLevel="1" x14ac:dyDescent="0.25">
      <c r="A526" s="19">
        <v>219</v>
      </c>
      <c r="B526" s="20" t="s">
        <v>631</v>
      </c>
      <c r="C526" s="21" t="s">
        <v>632</v>
      </c>
      <c r="D526" s="24" t="s">
        <v>25</v>
      </c>
      <c r="E526" s="22">
        <v>528.9</v>
      </c>
      <c r="F526" s="23"/>
      <c r="G526" s="23">
        <f t="shared" ref="G526" si="122">E526*F526</f>
        <v>0</v>
      </c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:30" x14ac:dyDescent="0.25">
      <c r="A527" s="13" t="s">
        <v>12</v>
      </c>
      <c r="B527" s="14" t="s">
        <v>633</v>
      </c>
      <c r="C527" s="15" t="s">
        <v>634</v>
      </c>
      <c r="D527" s="18"/>
      <c r="E527" s="16"/>
      <c r="F527" s="17"/>
      <c r="G527" s="17">
        <f>G528</f>
        <v>0</v>
      </c>
    </row>
    <row r="528" spans="1:30" x14ac:dyDescent="0.25">
      <c r="A528" s="177">
        <v>1</v>
      </c>
      <c r="B528" s="178" t="s">
        <v>635</v>
      </c>
      <c r="C528" s="179" t="s">
        <v>636</v>
      </c>
      <c r="D528" s="180" t="s">
        <v>400</v>
      </c>
      <c r="E528" s="181">
        <v>1</v>
      </c>
      <c r="F528" s="182"/>
      <c r="G528" s="182">
        <f>E528*F528</f>
        <v>0</v>
      </c>
    </row>
  </sheetData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43</vt:i4>
      </vt:variant>
    </vt:vector>
  </HeadingPairs>
  <TitlesOfParts>
    <vt:vector size="45" baseType="lpstr">
      <vt:lpstr>Stavba</vt:lpstr>
      <vt:lpstr>Objekt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Stavba!Mena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Objekt!Oblast_tisku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Stavba!ZakladDPHSniVypocet</vt:lpstr>
      <vt:lpstr>Stavba!ZakladDPHZaklVypocet</vt:lpstr>
      <vt:lpstr>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Roman Urbanec</cp:lastModifiedBy>
  <cp:lastPrinted>2018-08-24T13:31:05Z</cp:lastPrinted>
  <dcterms:created xsi:type="dcterms:W3CDTF">2018-08-17T12:54:31Z</dcterms:created>
  <dcterms:modified xsi:type="dcterms:W3CDTF">2018-08-25T08:01:15Z</dcterms:modified>
</cp:coreProperties>
</file>